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ustav\Desktop\J A V N A   N A R O C I L A Laporje\NMV 1142-2015 LAPORJE\4. ODPIRANJE KONKURENCE maj.jul.16\"/>
    </mc:Choice>
  </mc:AlternateContent>
  <bookViews>
    <workbookView xWindow="0" yWindow="0" windowWidth="20730" windowHeight="11760" tabRatio="881"/>
  </bookViews>
  <sheets>
    <sheet name="B MESO IN MESNI IZDELKI" sheetId="2" r:id="rId1"/>
  </sheets>
  <calcPr calcId="152511"/>
</workbook>
</file>

<file path=xl/calcChain.xml><?xml version="1.0" encoding="utf-8"?>
<calcChain xmlns="http://schemas.openxmlformats.org/spreadsheetml/2006/main">
  <c r="L66" i="2" l="1"/>
  <c r="F66" i="2"/>
  <c r="N31" i="2"/>
  <c r="N32" i="2"/>
  <c r="H31" i="2"/>
  <c r="I31" i="2" s="1"/>
  <c r="N41" i="2" l="1"/>
  <c r="H41" i="2"/>
  <c r="I41" i="2"/>
  <c r="N60" i="2"/>
  <c r="N61" i="2"/>
  <c r="N62" i="2"/>
  <c r="N63" i="2"/>
  <c r="N64" i="2"/>
  <c r="H63" i="2"/>
  <c r="I63" i="2"/>
  <c r="H64" i="2"/>
  <c r="I64" i="2"/>
  <c r="N45" i="2"/>
  <c r="N46" i="2"/>
  <c r="H45" i="2"/>
  <c r="I45" i="2" s="1"/>
  <c r="H46" i="2"/>
  <c r="I46" i="2" s="1"/>
  <c r="N54" i="2" l="1"/>
  <c r="N55" i="2"/>
  <c r="N56" i="2"/>
  <c r="N57" i="2"/>
  <c r="N58" i="2"/>
  <c r="H54" i="2"/>
  <c r="I54" i="2"/>
  <c r="H55" i="2"/>
  <c r="I55" i="2" s="1"/>
  <c r="H56" i="2"/>
  <c r="I56" i="2"/>
  <c r="H57" i="2"/>
  <c r="I57" i="2" s="1"/>
  <c r="H58" i="2"/>
  <c r="I58" i="2"/>
  <c r="H59" i="2"/>
  <c r="I59" i="2" s="1"/>
  <c r="H61" i="2"/>
  <c r="I61" i="2"/>
  <c r="H62" i="2"/>
  <c r="I62" i="2" s="1"/>
  <c r="N24" i="2"/>
  <c r="H24" i="2"/>
  <c r="I24" i="2"/>
  <c r="B15" i="2"/>
  <c r="B16" i="2" s="1"/>
  <c r="B17" i="2" s="1"/>
  <c r="B18" i="2" s="1"/>
  <c r="B19" i="2" s="1"/>
  <c r="B20" i="2" s="1"/>
  <c r="B21" i="2" s="1"/>
  <c r="B22" i="2" s="1"/>
  <c r="B23" i="2" s="1"/>
  <c r="B24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7" i="2" s="1"/>
  <c r="B38" i="2" s="1"/>
  <c r="B39" i="2" s="1"/>
  <c r="B40" i="2" s="1"/>
  <c r="B41" i="2" s="1"/>
  <c r="B42" i="2" s="1"/>
  <c r="B43" i="2" s="1"/>
  <c r="B44" i="2" s="1"/>
  <c r="B45" i="2" s="1"/>
  <c r="B46" i="2" s="1"/>
  <c r="B47" i="2" s="1"/>
  <c r="B48" i="2" s="1"/>
  <c r="B49" i="2" s="1"/>
  <c r="B50" i="2" s="1"/>
  <c r="B51" i="2" l="1"/>
  <c r="B52" i="2" s="1"/>
  <c r="B53" i="2" s="1"/>
  <c r="B54" i="2" s="1"/>
  <c r="B55" i="2" s="1"/>
  <c r="B56" i="2" s="1"/>
  <c r="B57" i="2" s="1"/>
  <c r="B58" i="2" s="1"/>
  <c r="B59" i="2" s="1"/>
  <c r="N43" i="2"/>
  <c r="H43" i="2"/>
  <c r="I43" i="2" s="1"/>
  <c r="B60" i="2" l="1"/>
  <c r="B61" i="2" s="1"/>
  <c r="B62" i="2" s="1"/>
  <c r="B63" i="2" s="1"/>
  <c r="B64" i="2" s="1"/>
  <c r="B65" i="2" s="1"/>
  <c r="N85" i="2"/>
  <c r="H85" i="2"/>
  <c r="I85" i="2" s="1"/>
  <c r="N84" i="2"/>
  <c r="H84" i="2"/>
  <c r="I84" i="2" s="1"/>
  <c r="N83" i="2"/>
  <c r="N86" i="2" s="1"/>
  <c r="H83" i="2"/>
  <c r="I83" i="2" s="1"/>
  <c r="L86" i="2"/>
  <c r="F86" i="2"/>
  <c r="N65" i="2"/>
  <c r="N59" i="2"/>
  <c r="N53" i="2"/>
  <c r="N52" i="2"/>
  <c r="N51" i="2"/>
  <c r="N50" i="2"/>
  <c r="N49" i="2"/>
  <c r="N48" i="2"/>
  <c r="N47" i="2"/>
  <c r="N44" i="2"/>
  <c r="N42" i="2"/>
  <c r="N40" i="2"/>
  <c r="N39" i="2"/>
  <c r="N38" i="2"/>
  <c r="N37" i="2"/>
  <c r="N35" i="2"/>
  <c r="N34" i="2"/>
  <c r="N33" i="2"/>
  <c r="N30" i="2"/>
  <c r="N29" i="2"/>
  <c r="N28" i="2"/>
  <c r="N27" i="2"/>
  <c r="N26" i="2"/>
  <c r="N23" i="2"/>
  <c r="N22" i="2"/>
  <c r="N21" i="2"/>
  <c r="N20" i="2"/>
  <c r="N19" i="2"/>
  <c r="N18" i="2"/>
  <c r="N17" i="2"/>
  <c r="N16" i="2"/>
  <c r="N15" i="2"/>
  <c r="H65" i="2"/>
  <c r="I65" i="2" s="1"/>
  <c r="H60" i="2"/>
  <c r="I60" i="2" s="1"/>
  <c r="H53" i="2"/>
  <c r="I53" i="2" s="1"/>
  <c r="H52" i="2"/>
  <c r="I52" i="2" s="1"/>
  <c r="H51" i="2"/>
  <c r="I51" i="2" s="1"/>
  <c r="H50" i="2"/>
  <c r="I50" i="2" s="1"/>
  <c r="H49" i="2"/>
  <c r="I49" i="2" s="1"/>
  <c r="H48" i="2"/>
  <c r="I48" i="2" s="1"/>
  <c r="H47" i="2"/>
  <c r="I47" i="2" s="1"/>
  <c r="H44" i="2"/>
  <c r="I44" i="2" s="1"/>
  <c r="H42" i="2"/>
  <c r="I42" i="2" s="1"/>
  <c r="H40" i="2"/>
  <c r="I40" i="2" s="1"/>
  <c r="H39" i="2"/>
  <c r="I39" i="2" s="1"/>
  <c r="H38" i="2"/>
  <c r="I38" i="2" s="1"/>
  <c r="H37" i="2"/>
  <c r="I37" i="2" s="1"/>
  <c r="H35" i="2"/>
  <c r="I35" i="2" s="1"/>
  <c r="H34" i="2"/>
  <c r="I34" i="2" s="1"/>
  <c r="H33" i="2"/>
  <c r="I33" i="2" s="1"/>
  <c r="H32" i="2"/>
  <c r="I32" i="2" s="1"/>
  <c r="H30" i="2"/>
  <c r="I30" i="2" s="1"/>
  <c r="H29" i="2"/>
  <c r="I29" i="2" s="1"/>
  <c r="H28" i="2"/>
  <c r="I28" i="2" s="1"/>
  <c r="H27" i="2"/>
  <c r="I27" i="2" s="1"/>
  <c r="H26" i="2"/>
  <c r="I26" i="2" s="1"/>
  <c r="H23" i="2"/>
  <c r="I23" i="2" s="1"/>
  <c r="H22" i="2"/>
  <c r="I22" i="2" s="1"/>
  <c r="H21" i="2"/>
  <c r="I21" i="2" s="1"/>
  <c r="H20" i="2"/>
  <c r="I20" i="2" s="1"/>
  <c r="H19" i="2"/>
  <c r="I19" i="2" s="1"/>
  <c r="H18" i="2"/>
  <c r="I18" i="2" s="1"/>
  <c r="H17" i="2"/>
  <c r="I17" i="2" s="1"/>
  <c r="H16" i="2"/>
  <c r="I16" i="2" s="1"/>
  <c r="H15" i="2"/>
  <c r="I15" i="2" s="1"/>
  <c r="N14" i="2"/>
  <c r="H14" i="2"/>
  <c r="I14" i="2" l="1"/>
  <c r="I66" i="2" s="1"/>
  <c r="H66" i="2"/>
  <c r="N66" i="2"/>
  <c r="I86" i="2"/>
  <c r="H86" i="2"/>
</calcChain>
</file>

<file path=xl/sharedStrings.xml><?xml version="1.0" encoding="utf-8"?>
<sst xmlns="http://schemas.openxmlformats.org/spreadsheetml/2006/main" count="202" uniqueCount="134">
  <si>
    <t>MLADO GOVEJE MESO, RAMSTEK,  brez kosti, 1. kategorije, sveže, brez mastnega tkiva, kosi obdelani</t>
  </si>
  <si>
    <t>PONUDNIK:</t>
  </si>
  <si>
    <t>NAROČNIK:</t>
  </si>
  <si>
    <t>PREDRAČUN</t>
  </si>
  <si>
    <t>Zap. št.</t>
  </si>
  <si>
    <t>okvirna količina</t>
  </si>
  <si>
    <t>enota mere</t>
  </si>
  <si>
    <t>cena na enoto v € brez DDV</t>
  </si>
  <si>
    <t>končna cena/enoto mere v €</t>
  </si>
  <si>
    <t>vrednost za okvirno količino v €</t>
  </si>
  <si>
    <t>trgovsko ime oz. naziv ponujenega živila</t>
  </si>
  <si>
    <t>preračunana cena na enoto mere (kom) ponujenega živila brez DDV v €</t>
  </si>
  <si>
    <t>7 (6×2)</t>
  </si>
  <si>
    <t>1.</t>
  </si>
  <si>
    <t>2.</t>
  </si>
  <si>
    <t>3.</t>
  </si>
  <si>
    <t>kg</t>
  </si>
  <si>
    <t>kom</t>
  </si>
  <si>
    <t>gramaža oz. volumen ponujenega živila =  max ± 25 % od določene enote mere (kom)</t>
  </si>
  <si>
    <t>Razlaga stolpcev predračuna</t>
  </si>
  <si>
    <t>stolpec št. 4: cena na enoto v € brez DDV</t>
  </si>
  <si>
    <t>stolpec št. 8: trgovsko ime oz. naziv ponujenega živila</t>
  </si>
  <si>
    <t xml:space="preserve">stolpec št. 9: gramaža oz. volumen ponujenega živila = max ± 25 % od določene enote mere (kom) </t>
  </si>
  <si>
    <t>stolpec št. 7: vrednost za okvirno količino v € z DDV</t>
  </si>
  <si>
    <t>stolpec št. 10: preračunana cena na enoto mere (kom) ponujenega živila brez DDV v €</t>
  </si>
  <si>
    <t>stolpec št. 12: končna cena za ponujeno živilo z DDV v €</t>
  </si>
  <si>
    <t>končna cena za ponujeno živilo z DDV v €</t>
  </si>
  <si>
    <t>ponudnik vpiše ceno na enoto v € brez DDV, upoštevati je potrebno enoto mere (kg, l ali kom), ki jo je predpisal ponudnik</t>
  </si>
  <si>
    <t>ponudnik vpiše trgovsko ime oz. naziv ponujenega živila, ki mora ustrezati zahtevani kakovosti (obvezno)</t>
  </si>
  <si>
    <r>
      <t xml:space="preserve">ponudnik vpiše gramažo ponujenega živila, ki je lahko </t>
    </r>
    <r>
      <rPr>
        <sz val="11"/>
        <color indexed="8"/>
        <rFont val="Calibri"/>
        <family val="2"/>
        <charset val="238"/>
      </rPr>
      <t>± 25 % od zahtevene enote mere (obvezno pri enoti mere kom)</t>
    </r>
  </si>
  <si>
    <t>ponudnik vpiše ceno brez DDV v € za ponujeno živilo (če je enota mere kg ali l, je ta enaka kot v stolpcu 4)</t>
  </si>
  <si>
    <t>Primer pravilno izpolnjenega predračuna</t>
  </si>
  <si>
    <t>ŽIVILO 1, pakirano po 200 g</t>
  </si>
  <si>
    <t>ŽIVILO 2, pakirano po 1 kg</t>
  </si>
  <si>
    <t>ŽIVILO 3, pakirano po 1 l</t>
  </si>
  <si>
    <t>ŽIVILO X</t>
  </si>
  <si>
    <t>L</t>
  </si>
  <si>
    <t>posipanček</t>
  </si>
  <si>
    <t>220 g</t>
  </si>
  <si>
    <t>hrusti</t>
  </si>
  <si>
    <t>tekočinko</t>
  </si>
  <si>
    <t>1 l</t>
  </si>
  <si>
    <t>1 kg</t>
  </si>
  <si>
    <t>SKUPAJ VREDNOST SKLOPA</t>
  </si>
  <si>
    <t>SPLOŠNE INFORMACIJE</t>
  </si>
  <si>
    <t>Vse cene, zneske in vrednosti v vseh stolpcih ponudnik vpiše na dve (2) decimalni mesti natančno.</t>
  </si>
  <si>
    <t>Okvirnih količin in enot mere ni dovoljeno spreminjati.</t>
  </si>
  <si>
    <t>Ponudnik mora ponuditi vsa živila iz ponudbenega predračuna za posamezen sklop.</t>
  </si>
  <si>
    <t>Naročnik bo pri odpiranju ponudb in ocenjevanju upošteval skupno vrednost sklopa iz stolpca št. 7.</t>
  </si>
  <si>
    <t>ŽIVILA</t>
  </si>
  <si>
    <t>SKLOP</t>
  </si>
  <si>
    <t>Ponujeno živilo mora biti 1. kakovostnega razreda.</t>
  </si>
  <si>
    <t>Količina posameznih naročenih živil se lahko med letom razlikuje od okvirnih količin v predračunu.</t>
  </si>
  <si>
    <t>ČAS ODZIVA NA NAROČILO, KRAJ DOSTAVE IN ČAS DOSTAVE BLAGA FCO</t>
  </si>
  <si>
    <t>Dobavitelj mora sukcesivno dostaviti naročeno blago v roku enega dne od naročila naročnika oz. v dogovorjenem času z naročnikom, in sicer:</t>
  </si>
  <si>
    <t>POSEBNE ZAHTEVE NAROČNIKA</t>
  </si>
  <si>
    <r>
      <t xml:space="preserve">Kakovost vseh ponujenih izdelkov mora ustrezati zahtevam, ki so opisana v: </t>
    </r>
    <r>
      <rPr>
        <b/>
        <sz val="11"/>
        <color indexed="8"/>
        <rFont val="Calibri"/>
        <family val="2"/>
        <charset val="238"/>
      </rPr>
      <t>Priročnik z merili kakovosti za živila v vzgojno - izobraževalnih ustanovah</t>
    </r>
    <r>
      <rPr>
        <sz val="11"/>
        <color indexed="8"/>
        <rFont val="Calibri"/>
        <family val="2"/>
        <charset val="238"/>
      </rPr>
      <t>, Ministrstvo za zdravje, 2008</t>
    </r>
  </si>
  <si>
    <t>Žig</t>
  </si>
  <si>
    <t>Podpis odgovorne osebe ponudnika: _________________________________</t>
  </si>
  <si>
    <t>B</t>
  </si>
  <si>
    <t>MESO IN MESNI IZDELKI</t>
  </si>
  <si>
    <t>MESNATE KOSTI za juho, sveže</t>
  </si>
  <si>
    <t>MLADO GOVEJE MESO, PLJUČNA PEČENKA, b.k., sveže, 1. kategorije, kosi obdelani</t>
  </si>
  <si>
    <t>TELEČJE MESO, STEGNO, b.k., sveže, 1. kategorije, brez mastnega tkiva, kosi obdelani</t>
  </si>
  <si>
    <t>TELEČJE MESO, PLEČE, b.k., sveže, 2. kategorije, brez mastnega tkiva, kosi obdelani</t>
  </si>
  <si>
    <t>B.1 JUNČJE (GOVEJE) MESO IN TELEČJE MESO</t>
  </si>
  <si>
    <t>B.2 SVINJSKO MESO</t>
  </si>
  <si>
    <t>SVINJSKO MESO, STEGNO, b.k., sveže, 1. kategorije, brez mastnega tkiva, kosi obdelani</t>
  </si>
  <si>
    <t>SVINJSKO MESO, FILE, b.k., sveže, 1. kategorije, brez mastnega tkiva, kosi obdelani</t>
  </si>
  <si>
    <t>B.3 MESNI IZDELKI</t>
  </si>
  <si>
    <t>HRENOVKE, barjene mesnine, iz svinjskega in govejega mesa, 50 do 60 g na kos</t>
  </si>
  <si>
    <t>HRENOVKE, barjene mesnine, telečje, 50 do 60 g na kos</t>
  </si>
  <si>
    <t>PEČENICE, brez dodanih konzervansov, sveže, 50 do 60 g na kos</t>
  </si>
  <si>
    <t>SALAMA POLSUHA, narezana na rezine</t>
  </si>
  <si>
    <t>Po potrebi bo naročnik zahteval tudi mletje mesa ali rezanje na kocke 2×2 cm. Cena mletega mesa ali rezanega na kocke mora biti enaka vrsti mesa v kosu.</t>
  </si>
  <si>
    <t>Naziv: OŠ Gustava Šiliha Laporje</t>
  </si>
  <si>
    <t>Naslov: Laporje 31, 2318 Laporje</t>
  </si>
  <si>
    <t>ID za DDV:  36415006</t>
  </si>
  <si>
    <t>na naslov Laporje 31, 2318 Laporje, od 7.00 do 14.30</t>
  </si>
  <si>
    <t>MLADO GOVEJE MESO, PLEČE, b.k., sveže, 2. kategorije, brez mastnega tkiva, kosi obdelani</t>
  </si>
  <si>
    <t>MLADO GOVEJE MESO, RAMSTEK,  brez kosti, 1. kategorije, sveže, brez mastnega tkiva, kosi obdelani, narezani na zrezke od 6 do 8 dag</t>
  </si>
  <si>
    <t>TELEČJE MESO, STEGNO, b.k., sveže, 1. kategorije, brez mastnega tkiva, kosi obdelani, narezani na zrezke od 6 do 8 dag</t>
  </si>
  <si>
    <t xml:space="preserve">TELEČJE MESO, STEGNO, b.k., sveže, 1. kategorije, brez mastnega tkiva, kosi obdelani, narezano na kocke 1x1cm </t>
  </si>
  <si>
    <t>SVINJSKO MESO, PLEČE, b.k., sveže, 2. kategorije, brez mastnega tkiva, narezano na kocke 1x1 cm</t>
  </si>
  <si>
    <t>SVINJSKO MESO, PLEČE, b.k., sveže, 2. kategorije, brez mastnega tkiva, kosi obdelani</t>
  </si>
  <si>
    <t>SVINJSKO MESO, FILE, b.k., sveže, 1. kategorije, brez mastnega tkiva, kosi obdelani, narezani na zrezke od 6 do 8 dag</t>
  </si>
  <si>
    <t>SVINJSKO MESO, REBRA, sveže, 2. kategorije, v kosu</t>
  </si>
  <si>
    <t>MLETO MESO, grobo mleto, mešano 50 % goveje meso in 50 % svinjsko meso, sveže</t>
  </si>
  <si>
    <t>MLETO MESO, fino mleto, mešano 50 % goveje meso in 50 % svinjsko meso, sveže</t>
  </si>
  <si>
    <t>SALAMA SUHA, kot zimska, čajna ali ogrska, v kosu</t>
  </si>
  <si>
    <t>ČEVAPČIČI, presne mesnine, 50 % goveje meso, 50 % svinjsko meso, oblikovani in pripravljeni za peko</t>
  </si>
  <si>
    <t>PLESKAVICE presne mesnine, 50 % goveje meso, 50 % svinjsko meso, oblikovani in pripravljeni za peko, 6-8 dag</t>
  </si>
  <si>
    <t>PRŠUT, sušena mesnina, kot kraški ali lokavski, v kosu</t>
  </si>
  <si>
    <t>PRŠUT, sušena mesnina, kot kraški ali lokavski, narezan na rezine</t>
  </si>
  <si>
    <t>ZAŠINK, kraška, sušena mesnina, v kosu</t>
  </si>
  <si>
    <t xml:space="preserve">ZAŠINK, kraška, sušena mesnina, narezana na rezine </t>
  </si>
  <si>
    <t>stolpec št. 5: DDV v %</t>
  </si>
  <si>
    <t>stolpec št. 6: končna cena na enoto mere v € povečana za DDV</t>
  </si>
  <si>
    <t>DDV v %</t>
  </si>
  <si>
    <t>6 (4*1,095)</t>
  </si>
  <si>
    <t>12 (10*1,095)</t>
  </si>
  <si>
    <t>stolpec št. 11: DDV v %</t>
  </si>
  <si>
    <t>Če je enota mere kg ali l, je ta enaka kot v stolpcu 6</t>
  </si>
  <si>
    <t>Matična številka: 5087643000</t>
  </si>
  <si>
    <t>Transakcijski račun: SI56 013136030680386</t>
  </si>
  <si>
    <t>TOAST ŠUNKA, v kosu</t>
  </si>
  <si>
    <t>TOAST ŠUNKA, rezana na rezine</t>
  </si>
  <si>
    <t>PRŠUT, KUHAN, brez maščobnega tkiva, v kosu</t>
  </si>
  <si>
    <t>PRŠUT, KUHAN, brez maščobnega tkiva, narezan na rezine</t>
  </si>
  <si>
    <t>ŠUNKA, PREKAJENA, prekajeno meso, v kosu</t>
  </si>
  <si>
    <t>SLANINA, HAMBURŠKA, prekajeno meso, v kosu</t>
  </si>
  <si>
    <t>KLOBASA, PREKAJENA, brez dodanih konzervansov, 60 g na kos</t>
  </si>
  <si>
    <t>HRENOVKE, telečje, mini hrenovke,barjena klobasa iz telečjega mesa, sveže, 30 g/kos (pakiranje minimalno 1 kg)</t>
  </si>
  <si>
    <t>saop</t>
  </si>
  <si>
    <t>SVINJSKO MESO, KARE, sveže, 1. kategorije, brez mastnega tkiva, v kosu</t>
  </si>
  <si>
    <t>KLOBASA, POSEBNA, barjene mesnine, v kosu</t>
  </si>
  <si>
    <t>KLOBASA, POSEBNA, barjene mesnine, narezana</t>
  </si>
  <si>
    <t>ŠUNKARICA, poltrajna klobasa, v kosu</t>
  </si>
  <si>
    <t>ŠUNKARICA, poltrajna klobasa, narezana na rezine</t>
  </si>
  <si>
    <t>MESO, JUNEČJE, stegno, v kosu</t>
  </si>
  <si>
    <t xml:space="preserve">Naziv:  </t>
  </si>
  <si>
    <t xml:space="preserve">Naslov: </t>
  </si>
  <si>
    <t xml:space="preserve">ID za DDV: </t>
  </si>
  <si>
    <t xml:space="preserve">matična številka: </t>
  </si>
  <si>
    <t xml:space="preserve">transakcijski račun: </t>
  </si>
  <si>
    <t xml:space="preserve">Kraj, datum: </t>
  </si>
  <si>
    <t>VRATOVINA, prekajena, v kosu</t>
  </si>
  <si>
    <t>VRATOVINA, prekajena, rezana na rezine</t>
  </si>
  <si>
    <t>SALAMA SUHA, kot zimska, čajna ali ogrska, narezana na rezine</t>
  </si>
  <si>
    <t>JEZIK, goveji, prekajen</t>
  </si>
  <si>
    <t>SVINJSKO MESO, KARE, sveže, 1. kategorije, brez mastnega tkiva, zrezki, narezani na 1 cm debeline</t>
  </si>
  <si>
    <t>OCVIRKI, brez masti, pakirani 1 kg</t>
  </si>
  <si>
    <t>ZASEKA, drobno mleta, pakirana 1 kg</t>
  </si>
  <si>
    <t xml:space="preserve">MLADO GOVEJE MESO, PLEČE,  b.k., sveže, 2. kategorije, brez mastnega tkiva, narezano na kocke 1x1cm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</si>
</sst>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40" x14ac:knownFonts="1"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2"/>
      <charset val="238"/>
    </font>
    <font>
      <b/>
      <sz val="10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0"/>
      <name val="Arial CE"/>
      <charset val="238"/>
    </font>
    <font>
      <sz val="10"/>
      <color indexed="8"/>
      <name val="Arial"/>
      <family val="2"/>
      <charset val="238"/>
    </font>
    <font>
      <b/>
      <sz val="14"/>
      <color indexed="8"/>
      <name val="Calibri"/>
      <family val="2"/>
      <charset val="238"/>
    </font>
    <font>
      <sz val="14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sz val="10"/>
      <color indexed="8"/>
      <name val="Calibri"/>
      <family val="2"/>
      <charset val="238"/>
    </font>
    <font>
      <b/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</font>
    <font>
      <sz val="10"/>
      <color rgb="FFFF0000"/>
      <name val="Arial"/>
      <family val="2"/>
      <charset val="238"/>
    </font>
    <font>
      <sz val="8"/>
      <color indexed="8"/>
      <name val="Calibri"/>
      <family val="2"/>
      <charset val="238"/>
    </font>
    <font>
      <sz val="8"/>
      <color rgb="FFFF0000"/>
      <name val="Calibri"/>
      <family val="2"/>
      <charset val="238"/>
    </font>
    <font>
      <sz val="8"/>
      <name val="Calibri"/>
      <family val="2"/>
      <charset val="238"/>
    </font>
    <font>
      <b/>
      <sz val="8"/>
      <name val="Calibri"/>
      <family val="2"/>
      <charset val="238"/>
    </font>
    <font>
      <b/>
      <sz val="8"/>
      <color indexed="8"/>
      <name val="Calibri"/>
      <family val="2"/>
      <charset val="238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9" tint="0.59999389629810485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7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7" applyNumberFormat="0" applyFill="0" applyAlignment="0" applyProtection="0"/>
    <xf numFmtId="0" fontId="32" fillId="0" borderId="0"/>
    <xf numFmtId="0" fontId="2" fillId="0" borderId="0"/>
    <xf numFmtId="0" fontId="1" fillId="0" borderId="0"/>
    <xf numFmtId="0" fontId="22" fillId="0" borderId="0"/>
    <xf numFmtId="0" fontId="22" fillId="0" borderId="0"/>
    <xf numFmtId="0" fontId="17" fillId="21" borderId="0" applyNumberFormat="0" applyBorder="0" applyAlignment="0" applyProtection="0"/>
    <xf numFmtId="0" fontId="2" fillId="22" borderId="8" applyNumberFormat="0" applyFont="0" applyAlignment="0" applyProtection="0"/>
    <xf numFmtId="0" fontId="18" fillId="7" borderId="6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106">
    <xf numFmtId="0" fontId="0" fillId="0" borderId="0" xfId="0"/>
    <xf numFmtId="0" fontId="0" fillId="0" borderId="10" xfId="0" applyBorder="1" applyAlignment="1" applyProtection="1">
      <alignment horizontal="center" vertical="center"/>
      <protection locked="0"/>
    </xf>
    <xf numFmtId="0" fontId="27" fillId="0" borderId="10" xfId="0" applyFont="1" applyBorder="1" applyAlignment="1" applyProtection="1">
      <alignment horizontal="center" vertical="center"/>
      <protection locked="0"/>
    </xf>
    <xf numFmtId="4" fontId="0" fillId="0" borderId="10" xfId="0" applyNumberFormat="1" applyBorder="1" applyAlignment="1" applyProtection="1">
      <alignment horizontal="center" vertical="center" wrapText="1"/>
      <protection locked="0"/>
    </xf>
    <xf numFmtId="2" fontId="0" fillId="0" borderId="10" xfId="0" applyNumberForma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wrapText="1"/>
    </xf>
    <xf numFmtId="0" fontId="23" fillId="23" borderId="11" xfId="0" applyFont="1" applyFill="1" applyBorder="1" applyAlignment="1" applyProtection="1">
      <alignment horizontal="center" vertical="center" wrapText="1"/>
    </xf>
    <xf numFmtId="0" fontId="23" fillId="23" borderId="12" xfId="0" applyFont="1" applyFill="1" applyBorder="1" applyAlignment="1" applyProtection="1">
      <alignment horizontal="center" vertical="center" wrapText="1"/>
    </xf>
    <xf numFmtId="0" fontId="23" fillId="24" borderId="12" xfId="0" applyFont="1" applyFill="1" applyBorder="1" applyAlignment="1" applyProtection="1">
      <alignment horizontal="center" vertical="center" wrapText="1"/>
    </xf>
    <xf numFmtId="0" fontId="23" fillId="25" borderId="12" xfId="0" applyFont="1" applyFill="1" applyBorder="1" applyAlignment="1" applyProtection="1">
      <alignment horizontal="center" vertical="center" wrapText="1"/>
    </xf>
    <xf numFmtId="0" fontId="23" fillId="26" borderId="12" xfId="0" applyFont="1" applyFill="1" applyBorder="1" applyAlignment="1" applyProtection="1">
      <alignment horizontal="center" vertical="center" wrapText="1"/>
    </xf>
    <xf numFmtId="0" fontId="29" fillId="23" borderId="13" xfId="0" applyFont="1" applyFill="1" applyBorder="1" applyAlignment="1" applyProtection="1">
      <alignment horizontal="center" wrapText="1"/>
    </xf>
    <xf numFmtId="0" fontId="29" fillId="23" borderId="10" xfId="0" applyFont="1" applyFill="1" applyBorder="1" applyAlignment="1" applyProtection="1">
      <alignment horizontal="center" wrapText="1"/>
    </xf>
    <xf numFmtId="0" fontId="29" fillId="24" borderId="10" xfId="0" applyFont="1" applyFill="1" applyBorder="1" applyAlignment="1" applyProtection="1">
      <alignment horizontal="center" wrapText="1"/>
    </xf>
    <xf numFmtId="0" fontId="29" fillId="25" borderId="10" xfId="0" applyFont="1" applyFill="1" applyBorder="1" applyAlignment="1" applyProtection="1">
      <alignment horizontal="center" wrapText="1"/>
    </xf>
    <xf numFmtId="0" fontId="29" fillId="26" borderId="10" xfId="0" applyFont="1" applyFill="1" applyBorder="1" applyAlignment="1" applyProtection="1">
      <alignment horizontal="center" wrapText="1"/>
    </xf>
    <xf numFmtId="0" fontId="29" fillId="0" borderId="0" xfId="0" applyFont="1" applyAlignment="1" applyProtection="1">
      <alignment horizontal="center" wrapText="1"/>
    </xf>
    <xf numFmtId="164" fontId="0" fillId="0" borderId="10" xfId="0" applyNumberFormat="1" applyBorder="1" applyAlignment="1" applyProtection="1">
      <alignment horizontal="center" vertical="center" wrapText="1"/>
    </xf>
    <xf numFmtId="4" fontId="0" fillId="25" borderId="10" xfId="0" applyNumberFormat="1" applyFill="1" applyBorder="1" applyAlignment="1" applyProtection="1">
      <alignment horizontal="center" vertical="center" wrapText="1"/>
    </xf>
    <xf numFmtId="0" fontId="20" fillId="28" borderId="14" xfId="0" applyFont="1" applyFill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left" wrapText="1"/>
    </xf>
    <xf numFmtId="0" fontId="0" fillId="0" borderId="13" xfId="0" applyBorder="1" applyAlignment="1" applyProtection="1">
      <alignment vertical="center" wrapText="1"/>
    </xf>
    <xf numFmtId="0" fontId="23" fillId="0" borderId="10" xfId="0" applyFont="1" applyBorder="1" applyAlignment="1" applyProtection="1">
      <alignment horizontal="left" vertical="center" wrapText="1"/>
    </xf>
    <xf numFmtId="0" fontId="0" fillId="0" borderId="10" xfId="0" applyBorder="1" applyAlignment="1" applyProtection="1">
      <alignment horizontal="center" vertical="center" wrapText="1"/>
    </xf>
    <xf numFmtId="2" fontId="0" fillId="25" borderId="10" xfId="0" applyNumberFormat="1" applyFill="1" applyBorder="1" applyAlignment="1" applyProtection="1">
      <alignment horizontal="center" vertical="center" wrapText="1"/>
    </xf>
    <xf numFmtId="0" fontId="23" fillId="0" borderId="10" xfId="0" applyFont="1" applyBorder="1" applyAlignment="1" applyProtection="1">
      <alignment vertical="center" wrapText="1"/>
    </xf>
    <xf numFmtId="0" fontId="0" fillId="0" borderId="0" xfId="0" applyProtection="1"/>
    <xf numFmtId="0" fontId="24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25" fillId="0" borderId="0" xfId="0" applyFont="1" applyProtection="1"/>
    <xf numFmtId="0" fontId="0" fillId="27" borderId="10" xfId="0" applyFill="1" applyBorder="1" applyAlignment="1" applyProtection="1">
      <alignment horizontal="center" vertical="center"/>
    </xf>
    <xf numFmtId="0" fontId="1" fillId="27" borderId="10" xfId="0" applyFont="1" applyFill="1" applyBorder="1" applyAlignment="1" applyProtection="1">
      <alignment horizontal="center" vertical="center" wrapText="1"/>
    </xf>
    <xf numFmtId="0" fontId="27" fillId="27" borderId="10" xfId="0" applyFont="1" applyFill="1" applyBorder="1" applyAlignment="1" applyProtection="1">
      <alignment horizontal="center" vertical="center"/>
    </xf>
    <xf numFmtId="0" fontId="27" fillId="0" borderId="10" xfId="0" applyFont="1" applyBorder="1" applyAlignment="1" applyProtection="1">
      <alignment horizontal="center" vertical="center"/>
    </xf>
    <xf numFmtId="2" fontId="27" fillId="25" borderId="10" xfId="0" applyNumberFormat="1" applyFont="1" applyFill="1" applyBorder="1" applyAlignment="1" applyProtection="1">
      <alignment horizontal="center" vertical="center"/>
    </xf>
    <xf numFmtId="0" fontId="0" fillId="0" borderId="10" xfId="0" applyBorder="1" applyAlignment="1" applyProtection="1">
      <alignment horizontal="center" vertical="center"/>
    </xf>
    <xf numFmtId="2" fontId="0" fillId="25" borderId="10" xfId="0" applyNumberFormat="1" applyFill="1" applyBorder="1" applyAlignment="1" applyProtection="1">
      <alignment horizontal="center" vertical="center"/>
    </xf>
    <xf numFmtId="0" fontId="0" fillId="0" borderId="0" xfId="0" applyAlignment="1" applyProtection="1"/>
    <xf numFmtId="0" fontId="0" fillId="0" borderId="0" xfId="0" applyFill="1" applyBorder="1" applyAlignment="1" applyProtection="1"/>
    <xf numFmtId="0" fontId="23" fillId="27" borderId="10" xfId="0" applyFont="1" applyFill="1" applyBorder="1" applyAlignment="1" applyProtection="1">
      <alignment horizontal="center" vertical="center" wrapText="1"/>
    </xf>
    <xf numFmtId="0" fontId="27" fillId="0" borderId="0" xfId="0" applyFont="1" applyProtection="1"/>
    <xf numFmtId="0" fontId="28" fillId="28" borderId="14" xfId="0" applyFont="1" applyFill="1" applyBorder="1" applyAlignment="1" applyProtection="1">
      <alignment horizontal="center"/>
    </xf>
    <xf numFmtId="0" fontId="30" fillId="28" borderId="14" xfId="0" applyFont="1" applyFill="1" applyBorder="1" applyAlignment="1" applyProtection="1">
      <alignment horizontal="center" vertical="center" wrapText="1"/>
    </xf>
    <xf numFmtId="4" fontId="28" fillId="28" borderId="14" xfId="0" applyNumberFormat="1" applyFont="1" applyFill="1" applyBorder="1" applyAlignment="1" applyProtection="1">
      <alignment horizontal="center"/>
    </xf>
    <xf numFmtId="0" fontId="28" fillId="0" borderId="0" xfId="0" applyFont="1" applyProtection="1"/>
    <xf numFmtId="0" fontId="20" fillId="28" borderId="14" xfId="0" applyFont="1" applyFill="1" applyBorder="1" applyAlignment="1" applyProtection="1">
      <alignment wrapText="1"/>
    </xf>
    <xf numFmtId="0" fontId="31" fillId="28" borderId="14" xfId="0" applyFont="1" applyFill="1" applyBorder="1" applyAlignment="1" applyProtection="1">
      <alignment horizontal="left" vertical="center" wrapText="1"/>
    </xf>
    <xf numFmtId="2" fontId="20" fillId="28" borderId="14" xfId="0" applyNumberFormat="1" applyFont="1" applyFill="1" applyBorder="1" applyAlignment="1" applyProtection="1">
      <alignment horizontal="center" vertical="center" wrapText="1"/>
    </xf>
    <xf numFmtId="2" fontId="20" fillId="28" borderId="15" xfId="0" applyNumberFormat="1" applyFont="1" applyFill="1" applyBorder="1" applyAlignment="1" applyProtection="1">
      <alignment horizontal="center" vertical="center" wrapText="1"/>
    </xf>
    <xf numFmtId="0" fontId="20" fillId="0" borderId="0" xfId="0" applyFont="1" applyAlignment="1" applyProtection="1">
      <alignment wrapText="1"/>
    </xf>
    <xf numFmtId="0" fontId="0" fillId="0" borderId="0" xfId="0" applyFill="1" applyProtection="1"/>
    <xf numFmtId="0" fontId="0" fillId="0" borderId="0" xfId="0" applyProtection="1">
      <protection locked="0"/>
    </xf>
    <xf numFmtId="0" fontId="33" fillId="0" borderId="0" xfId="0" applyFont="1" applyProtection="1"/>
    <xf numFmtId="0" fontId="33" fillId="27" borderId="10" xfId="0" applyFont="1" applyFill="1" applyBorder="1" applyAlignment="1" applyProtection="1">
      <alignment horizontal="center" vertical="center"/>
    </xf>
    <xf numFmtId="0" fontId="34" fillId="27" borderId="10" xfId="0" applyFont="1" applyFill="1" applyBorder="1" applyAlignment="1" applyProtection="1">
      <alignment horizontal="center" vertical="center" wrapText="1"/>
    </xf>
    <xf numFmtId="2" fontId="33" fillId="0" borderId="10" xfId="0" applyNumberFormat="1" applyFont="1" applyBorder="1" applyAlignment="1" applyProtection="1">
      <alignment horizontal="center" vertical="center"/>
      <protection locked="0"/>
    </xf>
    <xf numFmtId="0" fontId="33" fillId="0" borderId="10" xfId="0" applyFont="1" applyBorder="1" applyAlignment="1" applyProtection="1">
      <alignment horizontal="center" vertical="center"/>
    </xf>
    <xf numFmtId="0" fontId="33" fillId="0" borderId="10" xfId="0" applyFont="1" applyBorder="1" applyAlignment="1" applyProtection="1">
      <alignment horizontal="center" vertical="center"/>
      <protection locked="0"/>
    </xf>
    <xf numFmtId="4" fontId="33" fillId="0" borderId="10" xfId="0" applyNumberFormat="1" applyFont="1" applyBorder="1" applyAlignment="1" applyProtection="1">
      <alignment horizontal="center" vertical="center" wrapText="1"/>
      <protection locked="0"/>
    </xf>
    <xf numFmtId="164" fontId="33" fillId="0" borderId="10" xfId="0" applyNumberFormat="1" applyFont="1" applyBorder="1" applyAlignment="1" applyProtection="1">
      <alignment horizontal="center" vertical="center" wrapText="1"/>
    </xf>
    <xf numFmtId="0" fontId="33" fillId="0" borderId="0" xfId="0" applyFont="1" applyFill="1" applyBorder="1" applyAlignment="1" applyProtection="1"/>
    <xf numFmtId="0" fontId="35" fillId="0" borderId="0" xfId="0" applyFont="1" applyAlignment="1" applyProtection="1">
      <alignment wrapText="1"/>
    </xf>
    <xf numFmtId="0" fontId="35" fillId="0" borderId="0" xfId="0" applyFont="1" applyProtection="1"/>
    <xf numFmtId="0" fontId="39" fillId="0" borderId="0" xfId="0" applyFont="1" applyAlignment="1" applyProtection="1">
      <alignment wrapText="1"/>
    </xf>
    <xf numFmtId="0" fontId="35" fillId="0" borderId="0" xfId="0" applyFont="1" applyFill="1" applyProtection="1"/>
    <xf numFmtId="0" fontId="35" fillId="0" borderId="0" xfId="0" applyFont="1" applyProtection="1">
      <protection locked="0"/>
    </xf>
    <xf numFmtId="0" fontId="23" fillId="23" borderId="21" xfId="0" applyFont="1" applyFill="1" applyBorder="1" applyAlignment="1" applyProtection="1">
      <alignment horizontal="center" vertical="center" wrapText="1"/>
    </xf>
    <xf numFmtId="0" fontId="29" fillId="23" borderId="20" xfId="0" applyFont="1" applyFill="1" applyBorder="1" applyAlignment="1" applyProtection="1">
      <alignment horizontal="center" wrapText="1"/>
    </xf>
    <xf numFmtId="0" fontId="0" fillId="27" borderId="20" xfId="0" applyFill="1" applyBorder="1" applyAlignment="1" applyProtection="1">
      <alignment horizontal="center" vertical="center"/>
    </xf>
    <xf numFmtId="0" fontId="27" fillId="27" borderId="20" xfId="0" applyFont="1" applyFill="1" applyBorder="1" applyAlignment="1" applyProtection="1">
      <alignment horizontal="center" vertical="center"/>
    </xf>
    <xf numFmtId="0" fontId="33" fillId="27" borderId="20" xfId="0" applyFont="1" applyFill="1" applyBorder="1" applyAlignment="1" applyProtection="1">
      <alignment horizontal="center" vertical="center"/>
    </xf>
    <xf numFmtId="0" fontId="28" fillId="28" borderId="22" xfId="0" applyFont="1" applyFill="1" applyBorder="1" applyAlignment="1" applyProtection="1">
      <alignment horizontal="center"/>
    </xf>
    <xf numFmtId="0" fontId="35" fillId="29" borderId="10" xfId="0" applyFont="1" applyFill="1" applyBorder="1" applyProtection="1"/>
    <xf numFmtId="0" fontId="36" fillId="29" borderId="10" xfId="0" applyFont="1" applyFill="1" applyBorder="1" applyProtection="1"/>
    <xf numFmtId="0" fontId="37" fillId="29" borderId="10" xfId="0" applyFont="1" applyFill="1" applyBorder="1" applyProtection="1"/>
    <xf numFmtId="0" fontId="38" fillId="29" borderId="10" xfId="0" applyFont="1" applyFill="1" applyBorder="1" applyProtection="1"/>
    <xf numFmtId="0" fontId="35" fillId="29" borderId="10" xfId="0" applyFont="1" applyFill="1" applyBorder="1" applyAlignment="1" applyProtection="1">
      <alignment horizontal="center" textRotation="90" wrapText="1"/>
    </xf>
    <xf numFmtId="0" fontId="0" fillId="0" borderId="19" xfId="0" applyBorder="1" applyAlignment="1" applyProtection="1">
      <alignment horizontal="left" vertical="top"/>
    </xf>
    <xf numFmtId="0" fontId="0" fillId="0" borderId="16" xfId="0" applyBorder="1" applyAlignment="1" applyProtection="1">
      <alignment horizontal="left" vertical="top"/>
    </xf>
    <xf numFmtId="0" fontId="0" fillId="0" borderId="20" xfId="0" applyBorder="1" applyAlignment="1" applyProtection="1">
      <alignment horizontal="left" vertical="top"/>
    </xf>
    <xf numFmtId="0" fontId="0" fillId="0" borderId="10" xfId="0" applyBorder="1" applyAlignment="1" applyProtection="1">
      <alignment horizontal="left" wrapText="1"/>
    </xf>
    <xf numFmtId="0" fontId="0" fillId="0" borderId="10" xfId="0" applyBorder="1" applyAlignment="1" applyProtection="1">
      <alignment horizontal="left" vertical="center" wrapText="1"/>
    </xf>
    <xf numFmtId="0" fontId="26" fillId="0" borderId="0" xfId="0" applyFont="1" applyBorder="1" applyAlignment="1" applyProtection="1">
      <alignment horizontal="left" wrapText="1"/>
    </xf>
    <xf numFmtId="0" fontId="0" fillId="0" borderId="10" xfId="0" applyBorder="1" applyAlignment="1" applyProtection="1">
      <alignment horizontal="left" vertical="top" wrapText="1"/>
    </xf>
    <xf numFmtId="0" fontId="26" fillId="0" borderId="0" xfId="0" applyFont="1" applyAlignment="1" applyProtection="1">
      <alignment horizontal="center" wrapText="1"/>
    </xf>
    <xf numFmtId="0" fontId="26" fillId="28" borderId="17" xfId="0" applyFont="1" applyFill="1" applyBorder="1" applyAlignment="1" applyProtection="1">
      <alignment horizontal="center" wrapText="1"/>
    </xf>
    <xf numFmtId="0" fontId="26" fillId="28" borderId="16" xfId="0" applyFont="1" applyFill="1" applyBorder="1" applyAlignment="1" applyProtection="1">
      <alignment horizontal="center" wrapText="1"/>
    </xf>
    <xf numFmtId="0" fontId="0" fillId="0" borderId="0" xfId="0" applyAlignment="1" applyProtection="1">
      <alignment horizontal="center"/>
      <protection locked="0"/>
    </xf>
    <xf numFmtId="0" fontId="28" fillId="28" borderId="20" xfId="0" applyFont="1" applyFill="1" applyBorder="1" applyAlignment="1" applyProtection="1">
      <alignment horizontal="center" vertical="center"/>
    </xf>
    <xf numFmtId="0" fontId="28" fillId="28" borderId="10" xfId="0" applyFont="1" applyFill="1" applyBorder="1" applyAlignment="1" applyProtection="1">
      <alignment horizontal="center" vertical="center"/>
    </xf>
    <xf numFmtId="0" fontId="26" fillId="28" borderId="20" xfId="0" applyFont="1" applyFill="1" applyBorder="1" applyAlignment="1" applyProtection="1">
      <alignment horizontal="center" vertical="center"/>
    </xf>
    <xf numFmtId="0" fontId="26" fillId="28" borderId="10" xfId="0" applyFont="1" applyFill="1" applyBorder="1" applyAlignment="1" applyProtection="1">
      <alignment horizontal="center" vertical="center"/>
    </xf>
    <xf numFmtId="0" fontId="26" fillId="0" borderId="18" xfId="0" applyFont="1" applyBorder="1" applyAlignment="1" applyProtection="1">
      <alignment horizontal="left"/>
    </xf>
    <xf numFmtId="0" fontId="0" fillId="0" borderId="19" xfId="0" applyBorder="1" applyAlignment="1" applyProtection="1">
      <alignment horizontal="left"/>
    </xf>
    <xf numFmtId="0" fontId="0" fillId="0" borderId="16" xfId="0" applyBorder="1" applyAlignment="1" applyProtection="1">
      <alignment horizontal="left"/>
    </xf>
    <xf numFmtId="0" fontId="0" fillId="0" borderId="20" xfId="0" applyBorder="1" applyAlignment="1" applyProtection="1">
      <alignment horizontal="left"/>
    </xf>
    <xf numFmtId="0" fontId="0" fillId="0" borderId="19" xfId="0" applyFill="1" applyBorder="1" applyAlignment="1" applyProtection="1">
      <alignment horizontal="left"/>
    </xf>
    <xf numFmtId="0" fontId="0" fillId="0" borderId="16" xfId="0" applyFill="1" applyBorder="1" applyAlignment="1" applyProtection="1">
      <alignment horizontal="left"/>
    </xf>
    <xf numFmtId="0" fontId="0" fillId="0" borderId="20" xfId="0" applyFill="1" applyBorder="1" applyAlignment="1" applyProtection="1">
      <alignment horizontal="left"/>
    </xf>
    <xf numFmtId="0" fontId="3" fillId="0" borderId="18" xfId="38" applyFont="1" applyBorder="1" applyAlignment="1" applyProtection="1">
      <alignment horizontal="left" wrapText="1"/>
    </xf>
    <xf numFmtId="0" fontId="3" fillId="0" borderId="16" xfId="38" applyFont="1" applyBorder="1" applyAlignment="1" applyProtection="1">
      <alignment horizontal="left" wrapText="1"/>
      <protection locked="0"/>
    </xf>
    <xf numFmtId="0" fontId="3" fillId="0" borderId="16" xfId="38" applyFont="1" applyBorder="1" applyAlignment="1" applyProtection="1">
      <alignment horizontal="left" wrapText="1"/>
    </xf>
    <xf numFmtId="0" fontId="26" fillId="28" borderId="16" xfId="0" applyFont="1" applyFill="1" applyBorder="1" applyAlignment="1" applyProtection="1">
      <alignment horizontal="center"/>
    </xf>
    <xf numFmtId="0" fontId="4" fillId="0" borderId="0" xfId="38" applyFont="1" applyAlignment="1" applyProtection="1">
      <alignment horizontal="left" vertical="center" wrapText="1"/>
      <protection locked="0"/>
    </xf>
    <xf numFmtId="0" fontId="4" fillId="0" borderId="0" xfId="38" applyFont="1" applyAlignment="1" applyProtection="1">
      <alignment horizontal="left" vertical="center" wrapText="1"/>
    </xf>
    <xf numFmtId="0" fontId="3" fillId="0" borderId="18" xfId="38" applyFont="1" applyBorder="1" applyAlignment="1" applyProtection="1">
      <alignment horizontal="left" wrapText="1"/>
      <protection locked="0"/>
    </xf>
  </cellXfs>
  <cellStyles count="47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avadno" xfId="0" builtinId="0"/>
    <cellStyle name="Navadno 2" xfId="36"/>
    <cellStyle name="Navadno 3" xfId="37"/>
    <cellStyle name="Navadno 4" xfId="38"/>
    <cellStyle name="Navadno 5" xfId="39"/>
    <cellStyle name="Navadno 6" xfId="40"/>
    <cellStyle name="Neutral" xfId="41"/>
    <cellStyle name="Note" xfId="42"/>
    <cellStyle name="Output" xfId="43"/>
    <cellStyle name="Title" xfId="44"/>
    <cellStyle name="Total" xfId="45"/>
    <cellStyle name="Warning Text" xfId="4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P104"/>
  <sheetViews>
    <sheetView tabSelected="1" view="pageBreakPreview" topLeftCell="A70" zoomScale="55" zoomScaleNormal="85" zoomScaleSheetLayoutView="55" zoomScalePageLayoutView="85" workbookViewId="0">
      <selection activeCell="G112" sqref="G112"/>
    </sheetView>
  </sheetViews>
  <sheetFormatPr defaultRowHeight="15" x14ac:dyDescent="0.25"/>
  <cols>
    <col min="1" max="1" width="4.42578125" style="62" bestFit="1" customWidth="1"/>
    <col min="2" max="2" width="7.140625" style="26" customWidth="1"/>
    <col min="3" max="3" width="30.7109375" style="26" customWidth="1"/>
    <col min="4" max="4" width="10.28515625" style="26" customWidth="1"/>
    <col min="5" max="5" width="9.140625" style="26"/>
    <col min="6" max="7" width="10.28515625" style="26" customWidth="1"/>
    <col min="8" max="8" width="13.7109375" style="26" customWidth="1"/>
    <col min="9" max="9" width="14.28515625" style="26" customWidth="1"/>
    <col min="10" max="10" width="19.7109375" style="26" customWidth="1"/>
    <col min="11" max="11" width="22" style="26" customWidth="1"/>
    <col min="12" max="12" width="21.5703125" style="26" customWidth="1"/>
    <col min="13" max="13" width="9.140625" style="26"/>
    <col min="14" max="14" width="11.85546875" style="26" customWidth="1"/>
    <col min="15" max="15" width="10.5703125" style="26" customWidth="1"/>
    <col min="16" max="16384" width="9.140625" style="26"/>
  </cols>
  <sheetData>
    <row r="1" spans="1:14" s="5" customFormat="1" ht="26.25" customHeight="1" x14ac:dyDescent="0.25">
      <c r="A1" s="61"/>
      <c r="B1" s="103" t="s">
        <v>1</v>
      </c>
      <c r="C1" s="103"/>
      <c r="D1" s="103"/>
      <c r="E1" s="103"/>
      <c r="I1" s="104" t="s">
        <v>2</v>
      </c>
      <c r="J1" s="104"/>
      <c r="K1" s="104"/>
      <c r="L1" s="104"/>
    </row>
    <row r="2" spans="1:14" s="5" customFormat="1" ht="15" customHeight="1" x14ac:dyDescent="0.25">
      <c r="A2" s="61"/>
      <c r="B2" s="105" t="s">
        <v>120</v>
      </c>
      <c r="C2" s="105"/>
      <c r="D2" s="105"/>
      <c r="E2" s="105"/>
      <c r="I2" s="99" t="s">
        <v>75</v>
      </c>
      <c r="J2" s="99"/>
      <c r="K2" s="99"/>
      <c r="L2" s="99"/>
    </row>
    <row r="3" spans="1:14" s="5" customFormat="1" ht="15" customHeight="1" x14ac:dyDescent="0.25">
      <c r="A3" s="61"/>
      <c r="B3" s="100" t="s">
        <v>121</v>
      </c>
      <c r="C3" s="100"/>
      <c r="D3" s="100"/>
      <c r="E3" s="100"/>
      <c r="I3" s="101" t="s">
        <v>76</v>
      </c>
      <c r="J3" s="101"/>
      <c r="K3" s="101"/>
      <c r="L3" s="101"/>
    </row>
    <row r="4" spans="1:14" s="5" customFormat="1" ht="15" customHeight="1" x14ac:dyDescent="0.25">
      <c r="A4" s="61"/>
      <c r="B4" s="100" t="s">
        <v>122</v>
      </c>
      <c r="C4" s="100"/>
      <c r="D4" s="100"/>
      <c r="E4" s="100"/>
      <c r="I4" s="101" t="s">
        <v>77</v>
      </c>
      <c r="J4" s="101"/>
      <c r="K4" s="101"/>
      <c r="L4" s="101"/>
    </row>
    <row r="5" spans="1:14" s="5" customFormat="1" ht="15" customHeight="1" x14ac:dyDescent="0.25">
      <c r="A5" s="61"/>
      <c r="B5" s="100" t="s">
        <v>123</v>
      </c>
      <c r="C5" s="100"/>
      <c r="D5" s="100"/>
      <c r="E5" s="100"/>
      <c r="I5" s="101" t="s">
        <v>103</v>
      </c>
      <c r="J5" s="101"/>
      <c r="K5" s="101"/>
      <c r="L5" s="101"/>
    </row>
    <row r="6" spans="1:14" s="5" customFormat="1" ht="15" customHeight="1" x14ac:dyDescent="0.25">
      <c r="A6" s="61"/>
      <c r="B6" s="100" t="s">
        <v>124</v>
      </c>
      <c r="C6" s="100"/>
      <c r="D6" s="100"/>
      <c r="E6" s="100"/>
      <c r="I6" s="101" t="s">
        <v>104</v>
      </c>
      <c r="J6" s="101"/>
      <c r="K6" s="101"/>
      <c r="L6" s="101"/>
    </row>
    <row r="8" spans="1:14" ht="18.75" x14ac:dyDescent="0.3">
      <c r="H8" s="27" t="s">
        <v>3</v>
      </c>
    </row>
    <row r="9" spans="1:14" ht="18.75" x14ac:dyDescent="0.3">
      <c r="F9" s="28" t="s">
        <v>50</v>
      </c>
      <c r="G9" s="27" t="s">
        <v>59</v>
      </c>
      <c r="H9" s="29" t="s">
        <v>60</v>
      </c>
    </row>
    <row r="10" spans="1:14" ht="14.45" customHeight="1" thickBot="1" x14ac:dyDescent="0.3"/>
    <row r="11" spans="1:14" s="5" customFormat="1" ht="63.75" x14ac:dyDescent="0.25">
      <c r="A11" s="76" t="s">
        <v>113</v>
      </c>
      <c r="B11" s="66" t="s">
        <v>4</v>
      </c>
      <c r="C11" s="7" t="s">
        <v>49</v>
      </c>
      <c r="D11" s="7" t="s">
        <v>5</v>
      </c>
      <c r="E11" s="7" t="s">
        <v>6</v>
      </c>
      <c r="F11" s="8" t="s">
        <v>7</v>
      </c>
      <c r="G11" s="8" t="s">
        <v>98</v>
      </c>
      <c r="H11" s="9" t="s">
        <v>8</v>
      </c>
      <c r="I11" s="9" t="s">
        <v>9</v>
      </c>
      <c r="J11" s="10" t="s">
        <v>10</v>
      </c>
      <c r="K11" s="10" t="s">
        <v>18</v>
      </c>
      <c r="L11" s="10" t="s">
        <v>11</v>
      </c>
      <c r="M11" s="10" t="s">
        <v>98</v>
      </c>
      <c r="N11" s="9" t="s">
        <v>26</v>
      </c>
    </row>
    <row r="12" spans="1:14" s="16" customFormat="1" ht="25.5" x14ac:dyDescent="0.2">
      <c r="A12" s="76"/>
      <c r="B12" s="67">
        <v>0</v>
      </c>
      <c r="C12" s="12">
        <v>1</v>
      </c>
      <c r="D12" s="12">
        <v>2</v>
      </c>
      <c r="E12" s="12">
        <v>3</v>
      </c>
      <c r="F12" s="13">
        <v>4</v>
      </c>
      <c r="G12" s="13">
        <v>5</v>
      </c>
      <c r="H12" s="14" t="s">
        <v>99</v>
      </c>
      <c r="I12" s="14" t="s">
        <v>12</v>
      </c>
      <c r="J12" s="15">
        <v>8</v>
      </c>
      <c r="K12" s="15">
        <v>9</v>
      </c>
      <c r="L12" s="15">
        <v>10</v>
      </c>
      <c r="M12" s="15">
        <v>11</v>
      </c>
      <c r="N12" s="14" t="s">
        <v>100</v>
      </c>
    </row>
    <row r="13" spans="1:14" x14ac:dyDescent="0.25">
      <c r="A13" s="76"/>
      <c r="B13" s="102" t="s">
        <v>65</v>
      </c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</row>
    <row r="14" spans="1:14" x14ac:dyDescent="0.25">
      <c r="A14" s="72">
        <v>1065</v>
      </c>
      <c r="B14" s="68">
        <v>1</v>
      </c>
      <c r="C14" s="31" t="s">
        <v>61</v>
      </c>
      <c r="D14" s="32">
        <v>50</v>
      </c>
      <c r="E14" s="32" t="s">
        <v>16</v>
      </c>
      <c r="F14" s="4"/>
      <c r="G14" s="17">
        <v>9.5</v>
      </c>
      <c r="H14" s="18">
        <f>F14*1.095</f>
        <v>0</v>
      </c>
      <c r="I14" s="18">
        <f>H14*D14</f>
        <v>0</v>
      </c>
      <c r="J14" s="3"/>
      <c r="K14" s="3"/>
      <c r="L14" s="3"/>
      <c r="M14" s="17">
        <v>9.5</v>
      </c>
      <c r="N14" s="18">
        <f>L14*1.095</f>
        <v>0</v>
      </c>
    </row>
    <row r="15" spans="1:14" ht="51" x14ac:dyDescent="0.25">
      <c r="A15" s="72">
        <v>1068</v>
      </c>
      <c r="B15" s="68">
        <f>B14+1</f>
        <v>2</v>
      </c>
      <c r="C15" s="31" t="s">
        <v>133</v>
      </c>
      <c r="D15" s="32">
        <v>75</v>
      </c>
      <c r="E15" s="32" t="s">
        <v>16</v>
      </c>
      <c r="F15" s="4"/>
      <c r="G15" s="33">
        <v>9.5</v>
      </c>
      <c r="H15" s="34">
        <f t="shared" ref="H15:H23" si="0">F15*1.095</f>
        <v>0</v>
      </c>
      <c r="I15" s="34">
        <f t="shared" ref="I15:I23" si="1">H15*D15</f>
        <v>0</v>
      </c>
      <c r="J15" s="2"/>
      <c r="K15" s="3"/>
      <c r="L15" s="2"/>
      <c r="M15" s="17">
        <v>9.5</v>
      </c>
      <c r="N15" s="34">
        <f t="shared" ref="N15:N24" si="2">L15*1.095</f>
        <v>0</v>
      </c>
    </row>
    <row r="16" spans="1:14" ht="38.25" x14ac:dyDescent="0.25">
      <c r="A16" s="72">
        <v>1067</v>
      </c>
      <c r="B16" s="68">
        <f t="shared" ref="B16:B24" si="3">B15+1</f>
        <v>3</v>
      </c>
      <c r="C16" s="31" t="s">
        <v>79</v>
      </c>
      <c r="D16" s="32">
        <v>30</v>
      </c>
      <c r="E16" s="32" t="s">
        <v>16</v>
      </c>
      <c r="F16" s="4"/>
      <c r="G16" s="33">
        <v>9.5</v>
      </c>
      <c r="H16" s="34">
        <f t="shared" si="0"/>
        <v>0</v>
      </c>
      <c r="I16" s="34">
        <f t="shared" si="1"/>
        <v>0</v>
      </c>
      <c r="J16" s="2"/>
      <c r="K16" s="3"/>
      <c r="L16" s="2"/>
      <c r="M16" s="17">
        <v>9.5</v>
      </c>
      <c r="N16" s="34">
        <f t="shared" si="2"/>
        <v>0</v>
      </c>
    </row>
    <row r="17" spans="1:16" ht="38.25" x14ac:dyDescent="0.25">
      <c r="A17" s="72">
        <v>1069</v>
      </c>
      <c r="B17" s="68">
        <f t="shared" si="3"/>
        <v>4</v>
      </c>
      <c r="C17" s="31" t="s">
        <v>62</v>
      </c>
      <c r="D17" s="32">
        <v>10</v>
      </c>
      <c r="E17" s="32" t="s">
        <v>16</v>
      </c>
      <c r="F17" s="4"/>
      <c r="G17" s="33">
        <v>9.5</v>
      </c>
      <c r="H17" s="34">
        <f t="shared" si="0"/>
        <v>0</v>
      </c>
      <c r="I17" s="34">
        <f t="shared" si="1"/>
        <v>0</v>
      </c>
      <c r="J17" s="2"/>
      <c r="K17" s="3"/>
      <c r="L17" s="2"/>
      <c r="M17" s="17">
        <v>9.5</v>
      </c>
      <c r="N17" s="34">
        <f t="shared" si="2"/>
        <v>0</v>
      </c>
    </row>
    <row r="18" spans="1:16" ht="63.75" x14ac:dyDescent="0.25">
      <c r="A18" s="72">
        <v>1071</v>
      </c>
      <c r="B18" s="68">
        <f t="shared" si="3"/>
        <v>5</v>
      </c>
      <c r="C18" s="31" t="s">
        <v>80</v>
      </c>
      <c r="D18" s="32">
        <v>26</v>
      </c>
      <c r="E18" s="32" t="s">
        <v>16</v>
      </c>
      <c r="F18" s="4"/>
      <c r="G18" s="33">
        <v>9.5</v>
      </c>
      <c r="H18" s="34">
        <f t="shared" si="0"/>
        <v>0</v>
      </c>
      <c r="I18" s="34">
        <f t="shared" si="1"/>
        <v>0</v>
      </c>
      <c r="J18" s="2"/>
      <c r="K18" s="3"/>
      <c r="L18" s="2"/>
      <c r="M18" s="17">
        <v>9.5</v>
      </c>
      <c r="N18" s="34">
        <f t="shared" si="2"/>
        <v>0</v>
      </c>
    </row>
    <row r="19" spans="1:16" ht="51" x14ac:dyDescent="0.25">
      <c r="A19" s="72">
        <v>1070</v>
      </c>
      <c r="B19" s="68">
        <f t="shared" si="3"/>
        <v>6</v>
      </c>
      <c r="C19" s="31" t="s">
        <v>0</v>
      </c>
      <c r="D19" s="30">
        <v>260</v>
      </c>
      <c r="E19" s="30" t="s">
        <v>16</v>
      </c>
      <c r="F19" s="4"/>
      <c r="G19" s="35">
        <v>9.5</v>
      </c>
      <c r="H19" s="36">
        <f t="shared" si="0"/>
        <v>0</v>
      </c>
      <c r="I19" s="36">
        <f t="shared" si="1"/>
        <v>0</v>
      </c>
      <c r="J19" s="1"/>
      <c r="K19" s="3"/>
      <c r="L19" s="1"/>
      <c r="M19" s="17">
        <v>9.5</v>
      </c>
      <c r="N19" s="36">
        <f t="shared" si="2"/>
        <v>0</v>
      </c>
    </row>
    <row r="20" spans="1:16" ht="38.25" x14ac:dyDescent="0.25">
      <c r="A20" s="72">
        <v>1081</v>
      </c>
      <c r="B20" s="68">
        <f t="shared" si="3"/>
        <v>7</v>
      </c>
      <c r="C20" s="31" t="s">
        <v>64</v>
      </c>
      <c r="D20" s="32">
        <v>50</v>
      </c>
      <c r="E20" s="32" t="s">
        <v>16</v>
      </c>
      <c r="F20" s="4"/>
      <c r="G20" s="33">
        <v>9.5</v>
      </c>
      <c r="H20" s="34">
        <f t="shared" si="0"/>
        <v>0</v>
      </c>
      <c r="I20" s="34">
        <f t="shared" si="1"/>
        <v>0</v>
      </c>
      <c r="J20" s="2"/>
      <c r="K20" s="3"/>
      <c r="L20" s="2"/>
      <c r="M20" s="17">
        <v>9.5</v>
      </c>
      <c r="N20" s="34">
        <f t="shared" si="2"/>
        <v>0</v>
      </c>
    </row>
    <row r="21" spans="1:16" ht="38.25" x14ac:dyDescent="0.25">
      <c r="A21" s="72">
        <v>1082</v>
      </c>
      <c r="B21" s="68">
        <f t="shared" si="3"/>
        <v>8</v>
      </c>
      <c r="C21" s="31" t="s">
        <v>63</v>
      </c>
      <c r="D21" s="32">
        <v>106</v>
      </c>
      <c r="E21" s="32" t="s">
        <v>16</v>
      </c>
      <c r="F21" s="4"/>
      <c r="G21" s="33">
        <v>9.5</v>
      </c>
      <c r="H21" s="34">
        <f t="shared" si="0"/>
        <v>0</v>
      </c>
      <c r="I21" s="34">
        <f t="shared" si="1"/>
        <v>0</v>
      </c>
      <c r="J21" s="2"/>
      <c r="K21" s="3"/>
      <c r="L21" s="2"/>
      <c r="M21" s="17">
        <v>9.5</v>
      </c>
      <c r="N21" s="34">
        <f t="shared" si="2"/>
        <v>0</v>
      </c>
    </row>
    <row r="22" spans="1:16" ht="51" x14ac:dyDescent="0.25">
      <c r="A22" s="72">
        <v>1083</v>
      </c>
      <c r="B22" s="68">
        <f t="shared" si="3"/>
        <v>9</v>
      </c>
      <c r="C22" s="31" t="s">
        <v>81</v>
      </c>
      <c r="D22" s="32">
        <v>10</v>
      </c>
      <c r="E22" s="32" t="s">
        <v>16</v>
      </c>
      <c r="F22" s="4"/>
      <c r="G22" s="33">
        <v>9.5</v>
      </c>
      <c r="H22" s="34">
        <f t="shared" si="0"/>
        <v>0</v>
      </c>
      <c r="I22" s="34">
        <f t="shared" si="1"/>
        <v>0</v>
      </c>
      <c r="J22" s="2"/>
      <c r="K22" s="3"/>
      <c r="L22" s="2"/>
      <c r="M22" s="17">
        <v>9.5</v>
      </c>
      <c r="N22" s="34">
        <f t="shared" si="2"/>
        <v>0</v>
      </c>
    </row>
    <row r="23" spans="1:16" ht="51" x14ac:dyDescent="0.25">
      <c r="A23" s="72">
        <v>1080</v>
      </c>
      <c r="B23" s="68">
        <f t="shared" si="3"/>
        <v>10</v>
      </c>
      <c r="C23" s="31" t="s">
        <v>82</v>
      </c>
      <c r="D23" s="32">
        <v>30</v>
      </c>
      <c r="E23" s="32" t="s">
        <v>16</v>
      </c>
      <c r="F23" s="4"/>
      <c r="G23" s="33">
        <v>9.5</v>
      </c>
      <c r="H23" s="34">
        <f t="shared" si="0"/>
        <v>0</v>
      </c>
      <c r="I23" s="34">
        <f t="shared" si="1"/>
        <v>0</v>
      </c>
      <c r="J23" s="2"/>
      <c r="K23" s="3"/>
      <c r="L23" s="2"/>
      <c r="M23" s="17">
        <v>9.5</v>
      </c>
      <c r="N23" s="34">
        <f t="shared" si="2"/>
        <v>0</v>
      </c>
    </row>
    <row r="24" spans="1:16" s="52" customFormat="1" x14ac:dyDescent="0.25">
      <c r="A24" s="73">
        <v>1711</v>
      </c>
      <c r="B24" s="68">
        <f t="shared" si="3"/>
        <v>11</v>
      </c>
      <c r="C24" s="54" t="s">
        <v>119</v>
      </c>
      <c r="D24" s="53">
        <v>10</v>
      </c>
      <c r="E24" s="53" t="s">
        <v>16</v>
      </c>
      <c r="F24" s="55"/>
      <c r="G24" s="56">
        <v>9.5</v>
      </c>
      <c r="H24" s="34">
        <f t="shared" ref="H24" si="4">F24*1.095</f>
        <v>0</v>
      </c>
      <c r="I24" s="34">
        <f t="shared" ref="I24" si="5">H24*D24</f>
        <v>0</v>
      </c>
      <c r="J24" s="57"/>
      <c r="K24" s="58"/>
      <c r="L24" s="57"/>
      <c r="M24" s="59">
        <v>9.5</v>
      </c>
      <c r="N24" s="34">
        <f t="shared" si="2"/>
        <v>0</v>
      </c>
    </row>
    <row r="25" spans="1:16" x14ac:dyDescent="0.25">
      <c r="A25" s="72"/>
      <c r="B25" s="88" t="s">
        <v>66</v>
      </c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37"/>
      <c r="P25" s="37"/>
    </row>
    <row r="26" spans="1:16" ht="38.25" x14ac:dyDescent="0.25">
      <c r="A26" s="72">
        <v>1066</v>
      </c>
      <c r="B26" s="69">
        <f>B24+1</f>
        <v>12</v>
      </c>
      <c r="C26" s="31" t="s">
        <v>88</v>
      </c>
      <c r="D26" s="32">
        <v>320</v>
      </c>
      <c r="E26" s="32" t="s">
        <v>16</v>
      </c>
      <c r="F26" s="4"/>
      <c r="G26" s="33">
        <v>9.5</v>
      </c>
      <c r="H26" s="34">
        <f t="shared" ref="H26:H35" si="6">F26*1.095</f>
        <v>0</v>
      </c>
      <c r="I26" s="34">
        <f t="shared" ref="I26:I35" si="7">H26*D26</f>
        <v>0</v>
      </c>
      <c r="J26" s="2"/>
      <c r="K26" s="3"/>
      <c r="L26" s="2"/>
      <c r="M26" s="17">
        <v>9.5</v>
      </c>
      <c r="N26" s="34">
        <f t="shared" ref="N26:N35" si="8">L26*1.095</f>
        <v>0</v>
      </c>
      <c r="O26" s="38"/>
    </row>
    <row r="27" spans="1:16" ht="38.25" x14ac:dyDescent="0.25">
      <c r="A27" s="72">
        <v>1072</v>
      </c>
      <c r="B27" s="69">
        <f>B26+1</f>
        <v>13</v>
      </c>
      <c r="C27" s="31" t="s">
        <v>87</v>
      </c>
      <c r="D27" s="32">
        <v>10</v>
      </c>
      <c r="E27" s="32" t="s">
        <v>16</v>
      </c>
      <c r="F27" s="4"/>
      <c r="G27" s="33">
        <v>9.5</v>
      </c>
      <c r="H27" s="34">
        <f t="shared" si="6"/>
        <v>0</v>
      </c>
      <c r="I27" s="34">
        <f t="shared" si="7"/>
        <v>0</v>
      </c>
      <c r="J27" s="2"/>
      <c r="K27" s="3"/>
      <c r="L27" s="2"/>
      <c r="M27" s="17">
        <v>9.5</v>
      </c>
      <c r="N27" s="34">
        <f t="shared" si="8"/>
        <v>0</v>
      </c>
      <c r="O27" s="38"/>
    </row>
    <row r="28" spans="1:16" ht="38.25" x14ac:dyDescent="0.25">
      <c r="A28" s="72">
        <v>1073</v>
      </c>
      <c r="B28" s="69">
        <f t="shared" ref="B28:B35" si="9">B27+1</f>
        <v>14</v>
      </c>
      <c r="C28" s="31" t="s">
        <v>68</v>
      </c>
      <c r="D28" s="32">
        <v>90</v>
      </c>
      <c r="E28" s="32" t="s">
        <v>16</v>
      </c>
      <c r="F28" s="4"/>
      <c r="G28" s="33">
        <v>9.5</v>
      </c>
      <c r="H28" s="34">
        <f t="shared" si="6"/>
        <v>0</v>
      </c>
      <c r="I28" s="34">
        <f t="shared" si="7"/>
        <v>0</v>
      </c>
      <c r="J28" s="2"/>
      <c r="K28" s="3"/>
      <c r="L28" s="2"/>
      <c r="M28" s="17">
        <v>9.5</v>
      </c>
      <c r="N28" s="34">
        <f t="shared" si="8"/>
        <v>0</v>
      </c>
      <c r="O28" s="38"/>
    </row>
    <row r="29" spans="1:16" ht="51" x14ac:dyDescent="0.25">
      <c r="A29" s="72">
        <v>1074</v>
      </c>
      <c r="B29" s="69">
        <f t="shared" si="9"/>
        <v>15</v>
      </c>
      <c r="C29" s="31" t="s">
        <v>85</v>
      </c>
      <c r="D29" s="32">
        <v>20</v>
      </c>
      <c r="E29" s="32" t="s">
        <v>16</v>
      </c>
      <c r="F29" s="4"/>
      <c r="G29" s="33">
        <v>9.5</v>
      </c>
      <c r="H29" s="34">
        <f t="shared" si="6"/>
        <v>0</v>
      </c>
      <c r="I29" s="34">
        <f t="shared" si="7"/>
        <v>0</v>
      </c>
      <c r="J29" s="2"/>
      <c r="K29" s="3"/>
      <c r="L29" s="2"/>
      <c r="M29" s="17">
        <v>9.5</v>
      </c>
      <c r="N29" s="34">
        <f t="shared" si="8"/>
        <v>0</v>
      </c>
      <c r="O29" s="38"/>
    </row>
    <row r="30" spans="1:16" ht="38.25" x14ac:dyDescent="0.25">
      <c r="A30" s="72">
        <v>1075</v>
      </c>
      <c r="B30" s="69">
        <f t="shared" si="9"/>
        <v>16</v>
      </c>
      <c r="C30" s="31" t="s">
        <v>114</v>
      </c>
      <c r="D30" s="32">
        <v>10</v>
      </c>
      <c r="E30" s="32" t="s">
        <v>16</v>
      </c>
      <c r="F30" s="4"/>
      <c r="G30" s="33">
        <v>9.5</v>
      </c>
      <c r="H30" s="34">
        <f t="shared" si="6"/>
        <v>0</v>
      </c>
      <c r="I30" s="34">
        <f t="shared" si="7"/>
        <v>0</v>
      </c>
      <c r="J30" s="2"/>
      <c r="K30" s="3"/>
      <c r="L30" s="2"/>
      <c r="M30" s="17">
        <v>9.5</v>
      </c>
      <c r="N30" s="34">
        <f t="shared" si="8"/>
        <v>0</v>
      </c>
      <c r="O30" s="38"/>
    </row>
    <row r="31" spans="1:16" s="52" customFormat="1" ht="38.25" x14ac:dyDescent="0.25">
      <c r="A31" s="73">
        <v>1708</v>
      </c>
      <c r="B31" s="69">
        <f t="shared" si="9"/>
        <v>17</v>
      </c>
      <c r="C31" s="54" t="s">
        <v>130</v>
      </c>
      <c r="D31" s="53">
        <v>10</v>
      </c>
      <c r="E31" s="53" t="s">
        <v>16</v>
      </c>
      <c r="F31" s="55"/>
      <c r="G31" s="56">
        <v>9.5</v>
      </c>
      <c r="H31" s="34">
        <f t="shared" ref="H31" si="10">F31*1.095</f>
        <v>0</v>
      </c>
      <c r="I31" s="34">
        <f t="shared" ref="I31" si="11">H31*D31</f>
        <v>0</v>
      </c>
      <c r="J31" s="57"/>
      <c r="K31" s="58"/>
      <c r="L31" s="57"/>
      <c r="M31" s="59">
        <v>9.5</v>
      </c>
      <c r="N31" s="34">
        <f t="shared" si="8"/>
        <v>0</v>
      </c>
      <c r="O31" s="60"/>
    </row>
    <row r="32" spans="1:16" ht="38.25" x14ac:dyDescent="0.25">
      <c r="A32" s="72">
        <v>1077</v>
      </c>
      <c r="B32" s="69">
        <f t="shared" si="9"/>
        <v>18</v>
      </c>
      <c r="C32" s="31" t="s">
        <v>84</v>
      </c>
      <c r="D32" s="32">
        <v>5</v>
      </c>
      <c r="E32" s="32" t="s">
        <v>16</v>
      </c>
      <c r="F32" s="4"/>
      <c r="G32" s="33">
        <v>9.5</v>
      </c>
      <c r="H32" s="34">
        <f t="shared" si="6"/>
        <v>0</v>
      </c>
      <c r="I32" s="34">
        <f t="shared" si="7"/>
        <v>0</v>
      </c>
      <c r="J32" s="2"/>
      <c r="K32" s="3"/>
      <c r="L32" s="2"/>
      <c r="M32" s="17">
        <v>9.5</v>
      </c>
      <c r="N32" s="34">
        <f t="shared" si="8"/>
        <v>0</v>
      </c>
      <c r="O32" s="38"/>
    </row>
    <row r="33" spans="1:15" ht="51" x14ac:dyDescent="0.25">
      <c r="A33" s="72">
        <v>1076</v>
      </c>
      <c r="B33" s="69">
        <f t="shared" si="9"/>
        <v>19</v>
      </c>
      <c r="C33" s="31" t="s">
        <v>83</v>
      </c>
      <c r="D33" s="32">
        <v>40</v>
      </c>
      <c r="E33" s="32" t="s">
        <v>16</v>
      </c>
      <c r="F33" s="4"/>
      <c r="G33" s="33">
        <v>9.5</v>
      </c>
      <c r="H33" s="34">
        <f t="shared" si="6"/>
        <v>0</v>
      </c>
      <c r="I33" s="34">
        <f t="shared" si="7"/>
        <v>0</v>
      </c>
      <c r="J33" s="2"/>
      <c r="K33" s="3"/>
      <c r="L33" s="2"/>
      <c r="M33" s="17">
        <v>9.5</v>
      </c>
      <c r="N33" s="34">
        <f t="shared" si="8"/>
        <v>0</v>
      </c>
      <c r="O33" s="38"/>
    </row>
    <row r="34" spans="1:15" ht="25.5" x14ac:dyDescent="0.25">
      <c r="A34" s="72">
        <v>1078</v>
      </c>
      <c r="B34" s="69">
        <f t="shared" si="9"/>
        <v>20</v>
      </c>
      <c r="C34" s="31" t="s">
        <v>86</v>
      </c>
      <c r="D34" s="32">
        <v>15</v>
      </c>
      <c r="E34" s="32" t="s">
        <v>16</v>
      </c>
      <c r="F34" s="4"/>
      <c r="G34" s="33">
        <v>9.5</v>
      </c>
      <c r="H34" s="34">
        <f t="shared" si="6"/>
        <v>0</v>
      </c>
      <c r="I34" s="34">
        <f t="shared" si="7"/>
        <v>0</v>
      </c>
      <c r="J34" s="2"/>
      <c r="K34" s="3"/>
      <c r="L34" s="2"/>
      <c r="M34" s="17">
        <v>9.5</v>
      </c>
      <c r="N34" s="34">
        <f t="shared" si="8"/>
        <v>0</v>
      </c>
      <c r="O34" s="38"/>
    </row>
    <row r="35" spans="1:15" ht="38.25" x14ac:dyDescent="0.25">
      <c r="A35" s="72">
        <v>1079</v>
      </c>
      <c r="B35" s="69">
        <f t="shared" si="9"/>
        <v>21</v>
      </c>
      <c r="C35" s="31" t="s">
        <v>67</v>
      </c>
      <c r="D35" s="32">
        <v>13</v>
      </c>
      <c r="E35" s="32" t="s">
        <v>16</v>
      </c>
      <c r="F35" s="4"/>
      <c r="G35" s="33">
        <v>9.5</v>
      </c>
      <c r="H35" s="34">
        <f t="shared" si="6"/>
        <v>0</v>
      </c>
      <c r="I35" s="34">
        <f t="shared" si="7"/>
        <v>0</v>
      </c>
      <c r="J35" s="2"/>
      <c r="K35" s="3"/>
      <c r="L35" s="2"/>
      <c r="M35" s="17">
        <v>9.5</v>
      </c>
      <c r="N35" s="34">
        <f t="shared" si="8"/>
        <v>0</v>
      </c>
      <c r="O35" s="38"/>
    </row>
    <row r="36" spans="1:15" x14ac:dyDescent="0.25">
      <c r="A36" s="72"/>
      <c r="B36" s="90" t="s">
        <v>69</v>
      </c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</row>
    <row r="37" spans="1:15" ht="46.5" customHeight="1" x14ac:dyDescent="0.25">
      <c r="A37" s="72">
        <v>1058</v>
      </c>
      <c r="B37" s="68">
        <f>B35+1</f>
        <v>22</v>
      </c>
      <c r="C37" s="31" t="s">
        <v>90</v>
      </c>
      <c r="D37" s="30">
        <v>50</v>
      </c>
      <c r="E37" s="30" t="s">
        <v>16</v>
      </c>
      <c r="F37" s="4"/>
      <c r="G37" s="35">
        <v>9.5</v>
      </c>
      <c r="H37" s="36">
        <f t="shared" ref="H37:H65" si="12">F37*1.095</f>
        <v>0</v>
      </c>
      <c r="I37" s="36">
        <f t="shared" ref="I37:I65" si="13">H37*D37</f>
        <v>0</v>
      </c>
      <c r="J37" s="1"/>
      <c r="K37" s="3"/>
      <c r="L37" s="1"/>
      <c r="M37" s="17">
        <v>9.5</v>
      </c>
      <c r="N37" s="36">
        <f t="shared" ref="N37:N65" si="14">L37*1.095</f>
        <v>0</v>
      </c>
    </row>
    <row r="38" spans="1:15" ht="38.25" x14ac:dyDescent="0.25">
      <c r="A38" s="72">
        <v>1059</v>
      </c>
      <c r="B38" s="68">
        <f>B37+1</f>
        <v>23</v>
      </c>
      <c r="C38" s="31" t="s">
        <v>70</v>
      </c>
      <c r="D38" s="30">
        <v>30</v>
      </c>
      <c r="E38" s="30" t="s">
        <v>16</v>
      </c>
      <c r="F38" s="4"/>
      <c r="G38" s="35">
        <v>9.5</v>
      </c>
      <c r="H38" s="36">
        <f t="shared" si="12"/>
        <v>0</v>
      </c>
      <c r="I38" s="36">
        <f t="shared" si="13"/>
        <v>0</v>
      </c>
      <c r="J38" s="1"/>
      <c r="K38" s="3"/>
      <c r="L38" s="1"/>
      <c r="M38" s="17">
        <v>9.5</v>
      </c>
      <c r="N38" s="36">
        <f t="shared" si="14"/>
        <v>0</v>
      </c>
    </row>
    <row r="39" spans="1:15" ht="25.5" x14ac:dyDescent="0.25">
      <c r="A39" s="72">
        <v>1060</v>
      </c>
      <c r="B39" s="68">
        <f t="shared" ref="B39:B65" si="15">B38+1</f>
        <v>24</v>
      </c>
      <c r="C39" s="31" t="s">
        <v>71</v>
      </c>
      <c r="D39" s="30">
        <v>240</v>
      </c>
      <c r="E39" s="30" t="s">
        <v>16</v>
      </c>
      <c r="F39" s="4"/>
      <c r="G39" s="35">
        <v>9.5</v>
      </c>
      <c r="H39" s="36">
        <f t="shared" si="12"/>
        <v>0</v>
      </c>
      <c r="I39" s="36">
        <f t="shared" si="13"/>
        <v>0</v>
      </c>
      <c r="J39" s="1"/>
      <c r="K39" s="3"/>
      <c r="L39" s="1"/>
      <c r="M39" s="17">
        <v>9.5</v>
      </c>
      <c r="N39" s="36">
        <f t="shared" si="14"/>
        <v>0</v>
      </c>
    </row>
    <row r="40" spans="1:15" ht="51" x14ac:dyDescent="0.25">
      <c r="A40" s="72">
        <v>1061</v>
      </c>
      <c r="B40" s="68">
        <f t="shared" si="15"/>
        <v>25</v>
      </c>
      <c r="C40" s="31" t="s">
        <v>112</v>
      </c>
      <c r="D40" s="30">
        <v>10</v>
      </c>
      <c r="E40" s="30" t="s">
        <v>16</v>
      </c>
      <c r="F40" s="4"/>
      <c r="G40" s="35">
        <v>9.5</v>
      </c>
      <c r="H40" s="36">
        <f t="shared" si="12"/>
        <v>0</v>
      </c>
      <c r="I40" s="36">
        <f t="shared" si="13"/>
        <v>0</v>
      </c>
      <c r="J40" s="1"/>
      <c r="K40" s="3"/>
      <c r="L40" s="1"/>
      <c r="M40" s="17">
        <v>9.5</v>
      </c>
      <c r="N40" s="36">
        <f t="shared" si="14"/>
        <v>0</v>
      </c>
    </row>
    <row r="41" spans="1:15" s="52" customFormat="1" x14ac:dyDescent="0.25">
      <c r="A41" s="73">
        <v>1741</v>
      </c>
      <c r="B41" s="70">
        <f t="shared" si="15"/>
        <v>26</v>
      </c>
      <c r="C41" s="54" t="s">
        <v>129</v>
      </c>
      <c r="D41" s="53">
        <v>6</v>
      </c>
      <c r="E41" s="30" t="s">
        <v>16</v>
      </c>
      <c r="F41" s="55"/>
      <c r="G41" s="35">
        <v>9.5</v>
      </c>
      <c r="H41" s="36">
        <f t="shared" ref="H41" si="16">F41*1.095</f>
        <v>0</v>
      </c>
      <c r="I41" s="36">
        <f t="shared" ref="I41" si="17">H41*D41</f>
        <v>0</v>
      </c>
      <c r="J41" s="57"/>
      <c r="K41" s="58"/>
      <c r="L41" s="57"/>
      <c r="M41" s="17">
        <v>9.5</v>
      </c>
      <c r="N41" s="36">
        <f t="shared" si="14"/>
        <v>0</v>
      </c>
    </row>
    <row r="42" spans="1:15" ht="25.5" x14ac:dyDescent="0.25">
      <c r="A42" s="72">
        <v>1062</v>
      </c>
      <c r="B42" s="68">
        <f t="shared" si="15"/>
        <v>27</v>
      </c>
      <c r="C42" s="39" t="s">
        <v>115</v>
      </c>
      <c r="D42" s="30">
        <v>15</v>
      </c>
      <c r="E42" s="30" t="s">
        <v>16</v>
      </c>
      <c r="F42" s="4"/>
      <c r="G42" s="35">
        <v>9.5</v>
      </c>
      <c r="H42" s="36">
        <f t="shared" si="12"/>
        <v>0</v>
      </c>
      <c r="I42" s="36">
        <f t="shared" si="13"/>
        <v>0</v>
      </c>
      <c r="J42" s="1"/>
      <c r="K42" s="3"/>
      <c r="L42" s="1"/>
      <c r="M42" s="17">
        <v>9.5</v>
      </c>
      <c r="N42" s="36">
        <f t="shared" si="14"/>
        <v>0</v>
      </c>
    </row>
    <row r="43" spans="1:15" ht="25.5" x14ac:dyDescent="0.25">
      <c r="A43" s="72">
        <v>1709</v>
      </c>
      <c r="B43" s="68">
        <f t="shared" si="15"/>
        <v>28</v>
      </c>
      <c r="C43" s="39" t="s">
        <v>116</v>
      </c>
      <c r="D43" s="30">
        <v>15</v>
      </c>
      <c r="E43" s="30" t="s">
        <v>16</v>
      </c>
      <c r="F43" s="4"/>
      <c r="G43" s="35">
        <v>9.5</v>
      </c>
      <c r="H43" s="36">
        <f t="shared" ref="H43" si="18">F43*1.095</f>
        <v>0</v>
      </c>
      <c r="I43" s="36">
        <f t="shared" ref="I43" si="19">H43*D43</f>
        <v>0</v>
      </c>
      <c r="J43" s="1"/>
      <c r="K43" s="3"/>
      <c r="L43" s="1"/>
      <c r="M43" s="17">
        <v>9.5</v>
      </c>
      <c r="N43" s="36">
        <f t="shared" ref="N43" si="20">L43*1.095</f>
        <v>0</v>
      </c>
    </row>
    <row r="44" spans="1:15" ht="25.5" x14ac:dyDescent="0.25">
      <c r="A44" s="72">
        <v>1063</v>
      </c>
      <c r="B44" s="68">
        <f t="shared" si="15"/>
        <v>29</v>
      </c>
      <c r="C44" s="39" t="s">
        <v>111</v>
      </c>
      <c r="D44" s="30">
        <v>5</v>
      </c>
      <c r="E44" s="30" t="s">
        <v>16</v>
      </c>
      <c r="F44" s="4"/>
      <c r="G44" s="35">
        <v>9.5</v>
      </c>
      <c r="H44" s="36">
        <f t="shared" si="12"/>
        <v>0</v>
      </c>
      <c r="I44" s="36">
        <f t="shared" si="13"/>
        <v>0</v>
      </c>
      <c r="J44" s="1"/>
      <c r="K44" s="3"/>
      <c r="L44" s="1"/>
      <c r="M44" s="17">
        <v>9.5</v>
      </c>
      <c r="N44" s="36">
        <f t="shared" si="14"/>
        <v>0</v>
      </c>
    </row>
    <row r="45" spans="1:15" s="52" customFormat="1" x14ac:dyDescent="0.25">
      <c r="A45" s="73">
        <v>1740</v>
      </c>
      <c r="B45" s="68">
        <f t="shared" si="15"/>
        <v>30</v>
      </c>
      <c r="C45" s="54" t="s">
        <v>131</v>
      </c>
      <c r="D45" s="53">
        <v>5</v>
      </c>
      <c r="E45" s="30" t="s">
        <v>16</v>
      </c>
      <c r="F45" s="55"/>
      <c r="G45" s="35">
        <v>9.5</v>
      </c>
      <c r="H45" s="36">
        <f t="shared" ref="H45:H46" si="21">F45*1.095</f>
        <v>0</v>
      </c>
      <c r="I45" s="36">
        <f t="shared" ref="I45:I46" si="22">H45*D45</f>
        <v>0</v>
      </c>
      <c r="J45" s="57"/>
      <c r="K45" s="58"/>
      <c r="L45" s="57"/>
      <c r="M45" s="17">
        <v>9.5</v>
      </c>
      <c r="N45" s="36">
        <f t="shared" si="14"/>
        <v>0</v>
      </c>
    </row>
    <row r="46" spans="1:15" ht="38.25" x14ac:dyDescent="0.25">
      <c r="A46" s="72">
        <v>1084</v>
      </c>
      <c r="B46" s="68">
        <f t="shared" si="15"/>
        <v>31</v>
      </c>
      <c r="C46" s="39" t="s">
        <v>72</v>
      </c>
      <c r="D46" s="30">
        <v>34</v>
      </c>
      <c r="E46" s="30" t="s">
        <v>16</v>
      </c>
      <c r="F46" s="4"/>
      <c r="G46" s="35">
        <v>9.5</v>
      </c>
      <c r="H46" s="36">
        <f t="shared" si="21"/>
        <v>0</v>
      </c>
      <c r="I46" s="36">
        <f t="shared" si="22"/>
        <v>0</v>
      </c>
      <c r="J46" s="1"/>
      <c r="K46" s="3"/>
      <c r="L46" s="1"/>
      <c r="M46" s="17">
        <v>9.5</v>
      </c>
      <c r="N46" s="36">
        <f t="shared" si="14"/>
        <v>0</v>
      </c>
    </row>
    <row r="47" spans="1:15" ht="51" x14ac:dyDescent="0.25">
      <c r="A47" s="72">
        <v>1085</v>
      </c>
      <c r="B47" s="68">
        <f t="shared" si="15"/>
        <v>32</v>
      </c>
      <c r="C47" s="31" t="s">
        <v>91</v>
      </c>
      <c r="D47" s="30">
        <v>65</v>
      </c>
      <c r="E47" s="30" t="s">
        <v>16</v>
      </c>
      <c r="F47" s="4"/>
      <c r="G47" s="35">
        <v>9.5</v>
      </c>
      <c r="H47" s="36">
        <f t="shared" si="12"/>
        <v>0</v>
      </c>
      <c r="I47" s="36">
        <f t="shared" si="13"/>
        <v>0</v>
      </c>
      <c r="J47" s="1"/>
      <c r="K47" s="3"/>
      <c r="L47" s="1"/>
      <c r="M47" s="17">
        <v>9.5</v>
      </c>
      <c r="N47" s="36">
        <f t="shared" si="14"/>
        <v>0</v>
      </c>
    </row>
    <row r="48" spans="1:15" ht="34.5" customHeight="1" x14ac:dyDescent="0.25">
      <c r="A48" s="72">
        <v>1087</v>
      </c>
      <c r="B48" s="68">
        <f t="shared" si="15"/>
        <v>33</v>
      </c>
      <c r="C48" s="31" t="s">
        <v>108</v>
      </c>
      <c r="D48" s="30">
        <v>110</v>
      </c>
      <c r="E48" s="30" t="s">
        <v>16</v>
      </c>
      <c r="F48" s="4"/>
      <c r="G48" s="35">
        <v>9.5</v>
      </c>
      <c r="H48" s="36">
        <f t="shared" si="12"/>
        <v>0</v>
      </c>
      <c r="I48" s="36">
        <f t="shared" si="13"/>
        <v>0</v>
      </c>
      <c r="J48" s="1"/>
      <c r="K48" s="3"/>
      <c r="L48" s="1"/>
      <c r="M48" s="17">
        <v>9.5</v>
      </c>
      <c r="N48" s="36">
        <f t="shared" si="14"/>
        <v>0</v>
      </c>
    </row>
    <row r="49" spans="1:14" ht="25.5" x14ac:dyDescent="0.25">
      <c r="A49" s="72">
        <v>1086</v>
      </c>
      <c r="B49" s="68">
        <f t="shared" si="15"/>
        <v>34</v>
      </c>
      <c r="C49" s="31" t="s">
        <v>107</v>
      </c>
      <c r="D49" s="30">
        <v>25</v>
      </c>
      <c r="E49" s="30" t="s">
        <v>16</v>
      </c>
      <c r="F49" s="4"/>
      <c r="G49" s="35">
        <v>9.5</v>
      </c>
      <c r="H49" s="36">
        <f t="shared" si="12"/>
        <v>0</v>
      </c>
      <c r="I49" s="36">
        <f t="shared" si="13"/>
        <v>0</v>
      </c>
      <c r="J49" s="1"/>
      <c r="K49" s="3"/>
      <c r="L49" s="1"/>
      <c r="M49" s="17">
        <v>9.5</v>
      </c>
      <c r="N49" s="36">
        <f t="shared" si="14"/>
        <v>0</v>
      </c>
    </row>
    <row r="50" spans="1:14" ht="38.25" x14ac:dyDescent="0.25">
      <c r="A50" s="72">
        <v>1089</v>
      </c>
      <c r="B50" s="68">
        <f t="shared" si="15"/>
        <v>35</v>
      </c>
      <c r="C50" s="31" t="s">
        <v>93</v>
      </c>
      <c r="D50" s="32">
        <v>2</v>
      </c>
      <c r="E50" s="32" t="s">
        <v>16</v>
      </c>
      <c r="F50" s="4"/>
      <c r="G50" s="35">
        <v>9.5</v>
      </c>
      <c r="H50" s="36">
        <f t="shared" si="12"/>
        <v>0</v>
      </c>
      <c r="I50" s="36">
        <f t="shared" si="13"/>
        <v>0</v>
      </c>
      <c r="J50" s="1"/>
      <c r="K50" s="3"/>
      <c r="L50" s="1"/>
      <c r="M50" s="17">
        <v>9.5</v>
      </c>
      <c r="N50" s="36">
        <f t="shared" si="14"/>
        <v>0</v>
      </c>
    </row>
    <row r="51" spans="1:14" ht="25.5" x14ac:dyDescent="0.25">
      <c r="A51" s="72">
        <v>1088</v>
      </c>
      <c r="B51" s="68">
        <f t="shared" si="15"/>
        <v>36</v>
      </c>
      <c r="C51" s="31" t="s">
        <v>92</v>
      </c>
      <c r="D51" s="32">
        <v>1</v>
      </c>
      <c r="E51" s="32" t="s">
        <v>16</v>
      </c>
      <c r="F51" s="4"/>
      <c r="G51" s="35">
        <v>9.5</v>
      </c>
      <c r="H51" s="36">
        <f t="shared" si="12"/>
        <v>0</v>
      </c>
      <c r="I51" s="36">
        <f t="shared" si="13"/>
        <v>0</v>
      </c>
      <c r="J51" s="1"/>
      <c r="K51" s="3"/>
      <c r="L51" s="1"/>
      <c r="M51" s="17">
        <v>9.5</v>
      </c>
      <c r="N51" s="36">
        <f t="shared" si="14"/>
        <v>0</v>
      </c>
    </row>
    <row r="52" spans="1:14" ht="25.5" x14ac:dyDescent="0.25">
      <c r="A52" s="72">
        <v>1090</v>
      </c>
      <c r="B52" s="68">
        <f t="shared" si="15"/>
        <v>37</v>
      </c>
      <c r="C52" s="31" t="s">
        <v>73</v>
      </c>
      <c r="D52" s="30">
        <v>2</v>
      </c>
      <c r="E52" s="30" t="s">
        <v>16</v>
      </c>
      <c r="F52" s="4"/>
      <c r="G52" s="35">
        <v>9.5</v>
      </c>
      <c r="H52" s="36">
        <f t="shared" si="12"/>
        <v>0</v>
      </c>
      <c r="I52" s="36">
        <f t="shared" si="13"/>
        <v>0</v>
      </c>
      <c r="J52" s="1"/>
      <c r="K52" s="3"/>
      <c r="L52" s="1"/>
      <c r="M52" s="17">
        <v>9.5</v>
      </c>
      <c r="N52" s="36">
        <f t="shared" si="14"/>
        <v>0</v>
      </c>
    </row>
    <row r="53" spans="1:14" ht="25.5" x14ac:dyDescent="0.25">
      <c r="A53" s="72">
        <v>1091</v>
      </c>
      <c r="B53" s="68">
        <f t="shared" si="15"/>
        <v>38</v>
      </c>
      <c r="C53" s="31" t="s">
        <v>89</v>
      </c>
      <c r="D53" s="30">
        <v>13</v>
      </c>
      <c r="E53" s="30" t="s">
        <v>16</v>
      </c>
      <c r="F53" s="4"/>
      <c r="G53" s="35">
        <v>9.5</v>
      </c>
      <c r="H53" s="36">
        <f t="shared" si="12"/>
        <v>0</v>
      </c>
      <c r="I53" s="36">
        <f t="shared" si="13"/>
        <v>0</v>
      </c>
      <c r="J53" s="1"/>
      <c r="K53" s="3"/>
      <c r="L53" s="1"/>
      <c r="M53" s="17">
        <v>9.5</v>
      </c>
      <c r="N53" s="36">
        <f t="shared" si="14"/>
        <v>0</v>
      </c>
    </row>
    <row r="54" spans="1:14" s="52" customFormat="1" ht="38.25" x14ac:dyDescent="0.25">
      <c r="A54" s="73">
        <v>1721</v>
      </c>
      <c r="B54" s="68">
        <f t="shared" si="15"/>
        <v>39</v>
      </c>
      <c r="C54" s="54" t="s">
        <v>128</v>
      </c>
      <c r="D54" s="53">
        <v>5</v>
      </c>
      <c r="E54" s="53" t="s">
        <v>16</v>
      </c>
      <c r="F54" s="55"/>
      <c r="G54" s="56">
        <v>9.5</v>
      </c>
      <c r="H54" s="36">
        <f t="shared" ref="H54:H59" si="23">F54*1.095</f>
        <v>0</v>
      </c>
      <c r="I54" s="36">
        <f t="shared" ref="I54:I59" si="24">H54*D54</f>
        <v>0</v>
      </c>
      <c r="J54" s="57"/>
      <c r="K54" s="58"/>
      <c r="L54" s="57"/>
      <c r="M54" s="17">
        <v>9.5</v>
      </c>
      <c r="N54" s="36">
        <f t="shared" si="14"/>
        <v>0</v>
      </c>
    </row>
    <row r="55" spans="1:14" ht="25.5" x14ac:dyDescent="0.25">
      <c r="A55" s="72">
        <v>1092</v>
      </c>
      <c r="B55" s="68">
        <f t="shared" si="15"/>
        <v>40</v>
      </c>
      <c r="C55" s="31" t="s">
        <v>110</v>
      </c>
      <c r="D55" s="32">
        <v>40</v>
      </c>
      <c r="E55" s="32" t="s">
        <v>16</v>
      </c>
      <c r="F55" s="4"/>
      <c r="G55" s="35">
        <v>9.5</v>
      </c>
      <c r="H55" s="36">
        <f t="shared" si="23"/>
        <v>0</v>
      </c>
      <c r="I55" s="36">
        <f t="shared" si="24"/>
        <v>0</v>
      </c>
      <c r="J55" s="1"/>
      <c r="K55" s="3"/>
      <c r="L55" s="1"/>
      <c r="M55" s="17">
        <v>9.5</v>
      </c>
      <c r="N55" s="36">
        <f t="shared" si="14"/>
        <v>0</v>
      </c>
    </row>
    <row r="56" spans="1:14" s="40" customFormat="1" ht="25.5" x14ac:dyDescent="0.25">
      <c r="A56" s="74">
        <v>1093</v>
      </c>
      <c r="B56" s="68">
        <f t="shared" si="15"/>
        <v>41</v>
      </c>
      <c r="C56" s="31" t="s">
        <v>109</v>
      </c>
      <c r="D56" s="32">
        <v>5</v>
      </c>
      <c r="E56" s="32" t="s">
        <v>16</v>
      </c>
      <c r="F56" s="4"/>
      <c r="G56" s="33">
        <v>9.5</v>
      </c>
      <c r="H56" s="36">
        <f t="shared" si="23"/>
        <v>0</v>
      </c>
      <c r="I56" s="36">
        <f t="shared" si="24"/>
        <v>0</v>
      </c>
      <c r="J56" s="2"/>
      <c r="K56" s="3"/>
      <c r="L56" s="2"/>
      <c r="M56" s="17">
        <v>9.5</v>
      </c>
      <c r="N56" s="36">
        <f t="shared" si="14"/>
        <v>0</v>
      </c>
    </row>
    <row r="57" spans="1:14" s="40" customFormat="1" ht="25.5" x14ac:dyDescent="0.25">
      <c r="A57" s="74">
        <v>1064</v>
      </c>
      <c r="B57" s="68">
        <f t="shared" si="15"/>
        <v>42</v>
      </c>
      <c r="C57" s="39" t="s">
        <v>117</v>
      </c>
      <c r="D57" s="30">
        <v>5</v>
      </c>
      <c r="E57" s="30" t="s">
        <v>16</v>
      </c>
      <c r="F57" s="4"/>
      <c r="G57" s="33">
        <v>9.5</v>
      </c>
      <c r="H57" s="36">
        <f t="shared" si="23"/>
        <v>0</v>
      </c>
      <c r="I57" s="36">
        <f t="shared" si="24"/>
        <v>0</v>
      </c>
      <c r="J57" s="2"/>
      <c r="K57" s="3"/>
      <c r="L57" s="2"/>
      <c r="M57" s="17">
        <v>9.5</v>
      </c>
      <c r="N57" s="36">
        <f t="shared" si="14"/>
        <v>0</v>
      </c>
    </row>
    <row r="58" spans="1:14" s="52" customFormat="1" ht="25.5" x14ac:dyDescent="0.25">
      <c r="A58" s="73">
        <v>1710</v>
      </c>
      <c r="B58" s="68">
        <f t="shared" si="15"/>
        <v>43</v>
      </c>
      <c r="C58" s="54" t="s">
        <v>118</v>
      </c>
      <c r="D58" s="53">
        <v>10</v>
      </c>
      <c r="E58" s="30" t="s">
        <v>16</v>
      </c>
      <c r="F58" s="55"/>
      <c r="G58" s="33">
        <v>9.5</v>
      </c>
      <c r="H58" s="36">
        <f t="shared" si="23"/>
        <v>0</v>
      </c>
      <c r="I58" s="36">
        <f t="shared" si="24"/>
        <v>0</v>
      </c>
      <c r="J58" s="57"/>
      <c r="K58" s="58"/>
      <c r="L58" s="57"/>
      <c r="M58" s="17">
        <v>9.5</v>
      </c>
      <c r="N58" s="36">
        <f t="shared" si="14"/>
        <v>0</v>
      </c>
    </row>
    <row r="59" spans="1:14" s="40" customFormat="1" x14ac:dyDescent="0.25">
      <c r="A59" s="74">
        <v>1095</v>
      </c>
      <c r="B59" s="68">
        <f t="shared" si="15"/>
        <v>44</v>
      </c>
      <c r="C59" s="31" t="s">
        <v>106</v>
      </c>
      <c r="D59" s="30">
        <v>2</v>
      </c>
      <c r="E59" s="30" t="s">
        <v>16</v>
      </c>
      <c r="F59" s="4"/>
      <c r="G59" s="33">
        <v>9.5</v>
      </c>
      <c r="H59" s="36">
        <f t="shared" si="23"/>
        <v>0</v>
      </c>
      <c r="I59" s="36">
        <f t="shared" si="24"/>
        <v>0</v>
      </c>
      <c r="J59" s="2"/>
      <c r="K59" s="3"/>
      <c r="L59" s="2"/>
      <c r="M59" s="17">
        <v>9.5</v>
      </c>
      <c r="N59" s="34">
        <f t="shared" si="14"/>
        <v>0</v>
      </c>
    </row>
    <row r="60" spans="1:14" s="40" customFormat="1" x14ac:dyDescent="0.25">
      <c r="A60" s="74">
        <v>1094</v>
      </c>
      <c r="B60" s="68">
        <f t="shared" si="15"/>
        <v>45</v>
      </c>
      <c r="C60" s="31" t="s">
        <v>105</v>
      </c>
      <c r="D60" s="30">
        <v>2</v>
      </c>
      <c r="E60" s="30" t="s">
        <v>16</v>
      </c>
      <c r="F60" s="4"/>
      <c r="G60" s="33">
        <v>9.5</v>
      </c>
      <c r="H60" s="34">
        <f t="shared" si="12"/>
        <v>0</v>
      </c>
      <c r="I60" s="34">
        <f t="shared" si="13"/>
        <v>0</v>
      </c>
      <c r="J60" s="2"/>
      <c r="K60" s="3"/>
      <c r="L60" s="2"/>
      <c r="M60" s="17">
        <v>9.5</v>
      </c>
      <c r="N60" s="34">
        <f t="shared" si="14"/>
        <v>0</v>
      </c>
    </row>
    <row r="61" spans="1:14" s="52" customFormat="1" x14ac:dyDescent="0.25">
      <c r="A61" s="73">
        <v>1724</v>
      </c>
      <c r="B61" s="68">
        <f t="shared" si="15"/>
        <v>46</v>
      </c>
      <c r="C61" s="54" t="s">
        <v>126</v>
      </c>
      <c r="D61" s="53">
        <v>10</v>
      </c>
      <c r="E61" s="30" t="s">
        <v>16</v>
      </c>
      <c r="F61" s="55"/>
      <c r="G61" s="33">
        <v>9.5</v>
      </c>
      <c r="H61" s="34">
        <f t="shared" ref="H61:H62" si="25">F61*1.095</f>
        <v>0</v>
      </c>
      <c r="I61" s="34">
        <f t="shared" ref="I61:I62" si="26">H61*D61</f>
        <v>0</v>
      </c>
      <c r="J61" s="57"/>
      <c r="K61" s="58"/>
      <c r="L61" s="57"/>
      <c r="M61" s="17">
        <v>9.5</v>
      </c>
      <c r="N61" s="34">
        <f t="shared" si="14"/>
        <v>0</v>
      </c>
    </row>
    <row r="62" spans="1:14" s="52" customFormat="1" ht="25.5" x14ac:dyDescent="0.25">
      <c r="A62" s="73">
        <v>1725</v>
      </c>
      <c r="B62" s="68">
        <f t="shared" si="15"/>
        <v>47</v>
      </c>
      <c r="C62" s="54" t="s">
        <v>127</v>
      </c>
      <c r="D62" s="53">
        <v>2</v>
      </c>
      <c r="E62" s="30" t="s">
        <v>16</v>
      </c>
      <c r="F62" s="55"/>
      <c r="G62" s="33">
        <v>9.5</v>
      </c>
      <c r="H62" s="34">
        <f t="shared" si="25"/>
        <v>0</v>
      </c>
      <c r="I62" s="34">
        <f t="shared" si="26"/>
        <v>0</v>
      </c>
      <c r="J62" s="57"/>
      <c r="K62" s="58"/>
      <c r="L62" s="57"/>
      <c r="M62" s="17">
        <v>9.5</v>
      </c>
      <c r="N62" s="34">
        <f t="shared" si="14"/>
        <v>0</v>
      </c>
    </row>
    <row r="63" spans="1:14" s="52" customFormat="1" ht="25.5" x14ac:dyDescent="0.25">
      <c r="A63" s="73">
        <v>1689</v>
      </c>
      <c r="B63" s="68">
        <f t="shared" si="15"/>
        <v>48</v>
      </c>
      <c r="C63" s="54" t="s">
        <v>132</v>
      </c>
      <c r="D63" s="53">
        <v>3</v>
      </c>
      <c r="E63" s="30" t="s">
        <v>16</v>
      </c>
      <c r="F63" s="55"/>
      <c r="G63" s="33">
        <v>9.5</v>
      </c>
      <c r="H63" s="34">
        <f t="shared" ref="H63:H64" si="27">F63*1.095</f>
        <v>0</v>
      </c>
      <c r="I63" s="34">
        <f t="shared" ref="I63:I64" si="28">H63*D63</f>
        <v>0</v>
      </c>
      <c r="J63" s="57"/>
      <c r="K63" s="58"/>
      <c r="L63" s="57"/>
      <c r="M63" s="17">
        <v>9.5</v>
      </c>
      <c r="N63" s="34">
        <f t="shared" si="14"/>
        <v>0</v>
      </c>
    </row>
    <row r="64" spans="1:14" s="40" customFormat="1" ht="25.5" x14ac:dyDescent="0.25">
      <c r="A64" s="74">
        <v>1097</v>
      </c>
      <c r="B64" s="68">
        <f t="shared" si="15"/>
        <v>49</v>
      </c>
      <c r="C64" s="31" t="s">
        <v>95</v>
      </c>
      <c r="D64" s="32">
        <v>9</v>
      </c>
      <c r="E64" s="30" t="s">
        <v>16</v>
      </c>
      <c r="F64" s="4"/>
      <c r="G64" s="33">
        <v>9.5</v>
      </c>
      <c r="H64" s="34">
        <f t="shared" si="27"/>
        <v>0</v>
      </c>
      <c r="I64" s="34">
        <f t="shared" si="28"/>
        <v>0</v>
      </c>
      <c r="J64" s="2"/>
      <c r="K64" s="3"/>
      <c r="L64" s="2"/>
      <c r="M64" s="17">
        <v>9.5</v>
      </c>
      <c r="N64" s="34">
        <f t="shared" si="14"/>
        <v>0</v>
      </c>
    </row>
    <row r="65" spans="1:14" s="40" customFormat="1" ht="25.5" x14ac:dyDescent="0.25">
      <c r="A65" s="74">
        <v>1096</v>
      </c>
      <c r="B65" s="68">
        <f t="shared" si="15"/>
        <v>50</v>
      </c>
      <c r="C65" s="31" t="s">
        <v>94</v>
      </c>
      <c r="D65" s="32">
        <v>30</v>
      </c>
      <c r="E65" s="32" t="s">
        <v>16</v>
      </c>
      <c r="F65" s="4"/>
      <c r="G65" s="33">
        <v>9.5</v>
      </c>
      <c r="H65" s="34">
        <f t="shared" si="12"/>
        <v>0</v>
      </c>
      <c r="I65" s="34">
        <f t="shared" si="13"/>
        <v>0</v>
      </c>
      <c r="J65" s="2"/>
      <c r="K65" s="3"/>
      <c r="L65" s="2"/>
      <c r="M65" s="17">
        <v>9.5</v>
      </c>
      <c r="N65" s="34">
        <f t="shared" si="14"/>
        <v>0</v>
      </c>
    </row>
    <row r="66" spans="1:14" s="44" customFormat="1" ht="20.25" customHeight="1" x14ac:dyDescent="0.25">
      <c r="A66" s="75"/>
      <c r="B66" s="71"/>
      <c r="C66" s="42" t="s">
        <v>43</v>
      </c>
      <c r="D66" s="41"/>
      <c r="E66" s="41"/>
      <c r="F66" s="43">
        <f>SUM(F14:F24,F26:F35,F37:F65)</f>
        <v>0</v>
      </c>
      <c r="G66" s="43"/>
      <c r="H66" s="43">
        <f t="shared" ref="H66:I66" si="29">SUM(H14:H24,H26:H35,H37:H65)</f>
        <v>0</v>
      </c>
      <c r="I66" s="43">
        <f t="shared" si="29"/>
        <v>0</v>
      </c>
      <c r="J66" s="43"/>
      <c r="K66" s="43"/>
      <c r="L66" s="43">
        <f>SUM(L14:L24,L26:L35,L37:L65)</f>
        <v>0</v>
      </c>
      <c r="M66" s="43"/>
      <c r="N66" s="43">
        <f>SUM(N14:N24,N26:N35,N37:N65)</f>
        <v>0</v>
      </c>
    </row>
    <row r="68" spans="1:14" s="5" customFormat="1" x14ac:dyDescent="0.25">
      <c r="A68" s="61"/>
      <c r="B68" s="84" t="s">
        <v>19</v>
      </c>
      <c r="C68" s="84"/>
      <c r="D68" s="84"/>
      <c r="E68" s="84"/>
      <c r="F68" s="84"/>
      <c r="G68" s="84"/>
      <c r="H68" s="84"/>
    </row>
    <row r="69" spans="1:14" s="5" customFormat="1" x14ac:dyDescent="0.25">
      <c r="A69" s="61"/>
      <c r="B69" s="80" t="s">
        <v>20</v>
      </c>
      <c r="C69" s="80"/>
      <c r="D69" s="80"/>
      <c r="E69" s="81" t="s">
        <v>27</v>
      </c>
      <c r="F69" s="81"/>
      <c r="G69" s="81"/>
      <c r="H69" s="81"/>
      <c r="I69" s="81"/>
      <c r="J69" s="81"/>
      <c r="K69" s="81"/>
      <c r="L69" s="81"/>
      <c r="M69" s="81"/>
      <c r="N69" s="81"/>
    </row>
    <row r="70" spans="1:14" s="5" customFormat="1" x14ac:dyDescent="0.25">
      <c r="A70" s="61"/>
      <c r="B70" s="80" t="s">
        <v>96</v>
      </c>
      <c r="C70" s="80"/>
      <c r="D70" s="80"/>
      <c r="E70" s="81"/>
      <c r="F70" s="81"/>
      <c r="G70" s="81"/>
      <c r="H70" s="81"/>
      <c r="I70" s="81"/>
      <c r="J70" s="81"/>
      <c r="K70" s="81"/>
      <c r="L70" s="81"/>
      <c r="M70" s="81"/>
      <c r="N70" s="81"/>
    </row>
    <row r="71" spans="1:14" s="5" customFormat="1" x14ac:dyDescent="0.25">
      <c r="A71" s="61"/>
      <c r="B71" s="80" t="s">
        <v>97</v>
      </c>
      <c r="C71" s="80"/>
      <c r="D71" s="80"/>
      <c r="E71" s="81"/>
      <c r="F71" s="81"/>
      <c r="G71" s="81"/>
      <c r="H71" s="81"/>
      <c r="I71" s="81"/>
      <c r="J71" s="81"/>
      <c r="K71" s="81"/>
      <c r="L71" s="81"/>
      <c r="M71" s="81"/>
      <c r="N71" s="81"/>
    </row>
    <row r="72" spans="1:14" s="5" customFormat="1" x14ac:dyDescent="0.25">
      <c r="A72" s="61"/>
      <c r="B72" s="80" t="s">
        <v>23</v>
      </c>
      <c r="C72" s="80"/>
      <c r="D72" s="80"/>
      <c r="E72" s="81"/>
      <c r="F72" s="81"/>
      <c r="G72" s="81"/>
      <c r="H72" s="81"/>
      <c r="I72" s="81"/>
      <c r="J72" s="81"/>
      <c r="K72" s="81"/>
      <c r="L72" s="81"/>
      <c r="M72" s="81"/>
      <c r="N72" s="81"/>
    </row>
    <row r="73" spans="1:14" s="5" customFormat="1" x14ac:dyDescent="0.25">
      <c r="A73" s="61"/>
      <c r="B73" s="80" t="s">
        <v>21</v>
      </c>
      <c r="C73" s="80"/>
      <c r="D73" s="80"/>
      <c r="E73" s="81" t="s">
        <v>28</v>
      </c>
      <c r="F73" s="81"/>
      <c r="G73" s="81"/>
      <c r="H73" s="81"/>
      <c r="I73" s="81"/>
      <c r="J73" s="81"/>
      <c r="K73" s="81"/>
      <c r="L73" s="81"/>
      <c r="M73" s="81"/>
      <c r="N73" s="81"/>
    </row>
    <row r="74" spans="1:14" s="5" customFormat="1" ht="30.75" customHeight="1" x14ac:dyDescent="0.25">
      <c r="A74" s="61"/>
      <c r="B74" s="83" t="s">
        <v>22</v>
      </c>
      <c r="C74" s="83"/>
      <c r="D74" s="83"/>
      <c r="E74" s="81" t="s">
        <v>29</v>
      </c>
      <c r="F74" s="81"/>
      <c r="G74" s="81"/>
      <c r="H74" s="81"/>
      <c r="I74" s="81"/>
      <c r="J74" s="81"/>
      <c r="K74" s="81"/>
      <c r="L74" s="81"/>
      <c r="M74" s="81"/>
      <c r="N74" s="81"/>
    </row>
    <row r="75" spans="1:14" s="5" customFormat="1" x14ac:dyDescent="0.25">
      <c r="A75" s="61"/>
      <c r="B75" s="80" t="s">
        <v>24</v>
      </c>
      <c r="C75" s="80"/>
      <c r="D75" s="80"/>
      <c r="E75" s="81" t="s">
        <v>30</v>
      </c>
      <c r="F75" s="81"/>
      <c r="G75" s="81"/>
      <c r="H75" s="81"/>
      <c r="I75" s="81"/>
      <c r="J75" s="81"/>
      <c r="K75" s="81"/>
      <c r="L75" s="81"/>
      <c r="M75" s="81"/>
      <c r="N75" s="81"/>
    </row>
    <row r="76" spans="1:14" s="5" customFormat="1" x14ac:dyDescent="0.25">
      <c r="A76" s="61"/>
      <c r="B76" s="80" t="s">
        <v>101</v>
      </c>
      <c r="C76" s="80"/>
      <c r="D76" s="80"/>
      <c r="E76" s="81"/>
      <c r="F76" s="81"/>
      <c r="G76" s="81"/>
      <c r="H76" s="81"/>
      <c r="I76" s="81"/>
      <c r="J76" s="81"/>
      <c r="K76" s="81"/>
      <c r="L76" s="81"/>
      <c r="M76" s="81"/>
      <c r="N76" s="81"/>
    </row>
    <row r="77" spans="1:14" s="5" customFormat="1" ht="29.25" customHeight="1" x14ac:dyDescent="0.25">
      <c r="A77" s="61"/>
      <c r="B77" s="80" t="s">
        <v>25</v>
      </c>
      <c r="C77" s="80"/>
      <c r="D77" s="80"/>
      <c r="E77" s="81" t="s">
        <v>102</v>
      </c>
      <c r="F77" s="81"/>
      <c r="G77" s="81"/>
      <c r="H77" s="81"/>
      <c r="I77" s="81"/>
      <c r="J77" s="81"/>
      <c r="K77" s="81"/>
      <c r="L77" s="81"/>
      <c r="M77" s="81"/>
      <c r="N77" s="81"/>
    </row>
    <row r="78" spans="1:14" s="5" customFormat="1" x14ac:dyDescent="0.25">
      <c r="A78" s="61"/>
      <c r="B78" s="20"/>
      <c r="C78" s="20"/>
      <c r="D78" s="20"/>
      <c r="E78" s="20"/>
      <c r="F78" s="20"/>
      <c r="G78" s="20"/>
      <c r="H78" s="20"/>
      <c r="I78" s="20"/>
      <c r="J78" s="20"/>
      <c r="K78" s="20"/>
    </row>
    <row r="79" spans="1:14" s="5" customFormat="1" ht="15.75" thickBot="1" x14ac:dyDescent="0.3">
      <c r="A79" s="61"/>
      <c r="B79" s="84" t="s">
        <v>31</v>
      </c>
      <c r="C79" s="84"/>
    </row>
    <row r="80" spans="1:14" s="5" customFormat="1" ht="63.75" x14ac:dyDescent="0.25">
      <c r="A80" s="61"/>
      <c r="B80" s="6" t="s">
        <v>4</v>
      </c>
      <c r="C80" s="7" t="s">
        <v>49</v>
      </c>
      <c r="D80" s="7" t="s">
        <v>5</v>
      </c>
      <c r="E80" s="7" t="s">
        <v>6</v>
      </c>
      <c r="F80" s="8" t="s">
        <v>7</v>
      </c>
      <c r="G80" s="8" t="s">
        <v>98</v>
      </c>
      <c r="H80" s="9" t="s">
        <v>8</v>
      </c>
      <c r="I80" s="9" t="s">
        <v>9</v>
      </c>
      <c r="J80" s="10" t="s">
        <v>10</v>
      </c>
      <c r="K80" s="10" t="s">
        <v>18</v>
      </c>
      <c r="L80" s="10" t="s">
        <v>11</v>
      </c>
      <c r="M80" s="10" t="s">
        <v>98</v>
      </c>
      <c r="N80" s="9" t="s">
        <v>26</v>
      </c>
    </row>
    <row r="81" spans="1:14" s="5" customFormat="1" ht="26.25" x14ac:dyDescent="0.25">
      <c r="A81" s="61"/>
      <c r="B81" s="11">
        <v>0</v>
      </c>
      <c r="C81" s="12">
        <v>1</v>
      </c>
      <c r="D81" s="12">
        <v>2</v>
      </c>
      <c r="E81" s="12">
        <v>3</v>
      </c>
      <c r="F81" s="13">
        <v>4</v>
      </c>
      <c r="G81" s="13">
        <v>5</v>
      </c>
      <c r="H81" s="14" t="s">
        <v>99</v>
      </c>
      <c r="I81" s="14" t="s">
        <v>12</v>
      </c>
      <c r="J81" s="15">
        <v>8</v>
      </c>
      <c r="K81" s="15">
        <v>9</v>
      </c>
      <c r="L81" s="15">
        <v>10</v>
      </c>
      <c r="M81" s="15">
        <v>11</v>
      </c>
      <c r="N81" s="14" t="s">
        <v>100</v>
      </c>
    </row>
    <row r="82" spans="1:14" s="5" customFormat="1" x14ac:dyDescent="0.25">
      <c r="A82" s="61"/>
      <c r="B82" s="85" t="s">
        <v>35</v>
      </c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</row>
    <row r="83" spans="1:14" s="5" customFormat="1" x14ac:dyDescent="0.25">
      <c r="A83" s="61"/>
      <c r="B83" s="21" t="s">
        <v>13</v>
      </c>
      <c r="C83" s="22" t="s">
        <v>32</v>
      </c>
      <c r="D83" s="23">
        <v>50</v>
      </c>
      <c r="E83" s="23" t="s">
        <v>17</v>
      </c>
      <c r="F83" s="23">
        <v>1.25</v>
      </c>
      <c r="G83" s="23">
        <v>9.5</v>
      </c>
      <c r="H83" s="24">
        <f>F83*1.095</f>
        <v>1.3687499999999999</v>
      </c>
      <c r="I83" s="24">
        <f xml:space="preserve"> (H83*D83)</f>
        <v>68.4375</v>
      </c>
      <c r="J83" s="23" t="s">
        <v>37</v>
      </c>
      <c r="K83" s="23" t="s">
        <v>38</v>
      </c>
      <c r="L83" s="23">
        <v>1.37</v>
      </c>
      <c r="M83" s="23">
        <v>9.5</v>
      </c>
      <c r="N83" s="24">
        <f>L83*1.095</f>
        <v>1.5001500000000001</v>
      </c>
    </row>
    <row r="84" spans="1:14" s="5" customFormat="1" x14ac:dyDescent="0.25">
      <c r="A84" s="61"/>
      <c r="B84" s="21" t="s">
        <v>14</v>
      </c>
      <c r="C84" s="22" t="s">
        <v>33</v>
      </c>
      <c r="D84" s="23">
        <v>20</v>
      </c>
      <c r="E84" s="23" t="s">
        <v>16</v>
      </c>
      <c r="F84" s="23">
        <v>2.52</v>
      </c>
      <c r="G84" s="23">
        <v>9.5</v>
      </c>
      <c r="H84" s="24">
        <f>F84*1.095</f>
        <v>2.7593999999999999</v>
      </c>
      <c r="I84" s="24">
        <f xml:space="preserve"> (H84*D84)</f>
        <v>55.187999999999995</v>
      </c>
      <c r="J84" s="23" t="s">
        <v>39</v>
      </c>
      <c r="K84" s="23" t="s">
        <v>42</v>
      </c>
      <c r="L84" s="23">
        <v>2.52</v>
      </c>
      <c r="M84" s="23">
        <v>9.5</v>
      </c>
      <c r="N84" s="24">
        <f>L84*1.095</f>
        <v>2.7593999999999999</v>
      </c>
    </row>
    <row r="85" spans="1:14" s="5" customFormat="1" x14ac:dyDescent="0.25">
      <c r="A85" s="61"/>
      <c r="B85" s="21" t="s">
        <v>15</v>
      </c>
      <c r="C85" s="25" t="s">
        <v>34</v>
      </c>
      <c r="D85" s="23">
        <v>45</v>
      </c>
      <c r="E85" s="23" t="s">
        <v>36</v>
      </c>
      <c r="F85" s="23">
        <v>0.45</v>
      </c>
      <c r="G85" s="23">
        <v>9.5</v>
      </c>
      <c r="H85" s="24">
        <f>F85*1.095</f>
        <v>0.49275000000000002</v>
      </c>
      <c r="I85" s="24">
        <f xml:space="preserve"> (H85*D85)</f>
        <v>22.173750000000002</v>
      </c>
      <c r="J85" s="23" t="s">
        <v>40</v>
      </c>
      <c r="K85" s="23" t="s">
        <v>41</v>
      </c>
      <c r="L85" s="23">
        <v>0.45</v>
      </c>
      <c r="M85" s="23">
        <v>9.5</v>
      </c>
      <c r="N85" s="24">
        <f>L85*1.095</f>
        <v>0.49275000000000002</v>
      </c>
    </row>
    <row r="86" spans="1:14" s="49" customFormat="1" ht="18" customHeight="1" x14ac:dyDescent="0.25">
      <c r="A86" s="63"/>
      <c r="B86" s="45"/>
      <c r="C86" s="46" t="s">
        <v>43</v>
      </c>
      <c r="D86" s="19"/>
      <c r="E86" s="19"/>
      <c r="F86" s="19">
        <f>SUM(F83:F85)</f>
        <v>4.22</v>
      </c>
      <c r="G86" s="19"/>
      <c r="H86" s="47">
        <f>SUM(H83:H85)</f>
        <v>4.6208999999999998</v>
      </c>
      <c r="I86" s="47">
        <f>SUM(I83:I85)</f>
        <v>145.79925</v>
      </c>
      <c r="J86" s="19"/>
      <c r="K86" s="19"/>
      <c r="L86" s="19">
        <f>SUM(L83:L85)</f>
        <v>4.34</v>
      </c>
      <c r="M86" s="19"/>
      <c r="N86" s="48">
        <f>SUM(N83:N85)</f>
        <v>4.7523</v>
      </c>
    </row>
    <row r="87" spans="1:14" s="5" customFormat="1" x14ac:dyDescent="0.25">
      <c r="A87" s="61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</row>
    <row r="88" spans="1:14" s="5" customFormat="1" x14ac:dyDescent="0.25">
      <c r="A88" s="61"/>
      <c r="B88" s="82" t="s">
        <v>44</v>
      </c>
      <c r="C88" s="82"/>
    </row>
    <row r="89" spans="1:14" x14ac:dyDescent="0.25">
      <c r="B89" s="77" t="s">
        <v>45</v>
      </c>
      <c r="C89" s="78"/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9"/>
    </row>
    <row r="90" spans="1:14" x14ac:dyDescent="0.25">
      <c r="B90" s="77" t="s">
        <v>46</v>
      </c>
      <c r="C90" s="78"/>
      <c r="D90" s="78"/>
      <c r="E90" s="78"/>
      <c r="F90" s="78"/>
      <c r="G90" s="78"/>
      <c r="H90" s="78"/>
      <c r="I90" s="78"/>
      <c r="J90" s="78"/>
      <c r="K90" s="78"/>
      <c r="L90" s="78"/>
      <c r="M90" s="78"/>
      <c r="N90" s="79"/>
    </row>
    <row r="91" spans="1:14" x14ac:dyDescent="0.25">
      <c r="B91" s="77" t="s">
        <v>47</v>
      </c>
      <c r="C91" s="78"/>
      <c r="D91" s="78"/>
      <c r="E91" s="78"/>
      <c r="F91" s="78"/>
      <c r="G91" s="78"/>
      <c r="H91" s="78"/>
      <c r="I91" s="78"/>
      <c r="J91" s="78"/>
      <c r="K91" s="78"/>
      <c r="L91" s="78"/>
      <c r="M91" s="78"/>
      <c r="N91" s="79"/>
    </row>
    <row r="92" spans="1:14" x14ac:dyDescent="0.25">
      <c r="B92" s="77" t="s">
        <v>48</v>
      </c>
      <c r="C92" s="78"/>
      <c r="D92" s="78"/>
      <c r="E92" s="78"/>
      <c r="F92" s="78"/>
      <c r="G92" s="78"/>
      <c r="H92" s="78"/>
      <c r="I92" s="78"/>
      <c r="J92" s="78"/>
      <c r="K92" s="78"/>
      <c r="L92" s="78"/>
      <c r="M92" s="78"/>
      <c r="N92" s="79"/>
    </row>
    <row r="93" spans="1:14" x14ac:dyDescent="0.25">
      <c r="B93" s="93" t="s">
        <v>51</v>
      </c>
      <c r="C93" s="94"/>
      <c r="D93" s="94"/>
      <c r="E93" s="94"/>
      <c r="F93" s="94"/>
      <c r="G93" s="94"/>
      <c r="H93" s="94"/>
      <c r="I93" s="94"/>
      <c r="J93" s="94"/>
      <c r="K93" s="94"/>
      <c r="L93" s="94"/>
      <c r="M93" s="94"/>
      <c r="N93" s="95"/>
    </row>
    <row r="94" spans="1:14" x14ac:dyDescent="0.25">
      <c r="B94" s="77" t="s">
        <v>52</v>
      </c>
      <c r="C94" s="78"/>
      <c r="D94" s="78"/>
      <c r="E94" s="78"/>
      <c r="F94" s="78"/>
      <c r="G94" s="78"/>
      <c r="H94" s="78"/>
      <c r="I94" s="78"/>
      <c r="J94" s="78"/>
      <c r="K94" s="78"/>
      <c r="L94" s="78"/>
      <c r="M94" s="78"/>
      <c r="N94" s="79"/>
    </row>
    <row r="96" spans="1:14" x14ac:dyDescent="0.25">
      <c r="B96" s="92" t="s">
        <v>53</v>
      </c>
      <c r="C96" s="92"/>
      <c r="D96" s="92"/>
      <c r="E96" s="92"/>
      <c r="F96" s="92"/>
      <c r="G96" s="92"/>
      <c r="H96" s="92"/>
    </row>
    <row r="97" spans="1:14" x14ac:dyDescent="0.25">
      <c r="B97" s="93" t="s">
        <v>54</v>
      </c>
      <c r="C97" s="94"/>
      <c r="D97" s="94"/>
      <c r="E97" s="94"/>
      <c r="F97" s="94"/>
      <c r="G97" s="94"/>
      <c r="H97" s="94"/>
      <c r="I97" s="94"/>
      <c r="J97" s="94"/>
      <c r="K97" s="94"/>
      <c r="L97" s="94"/>
      <c r="M97" s="94"/>
      <c r="N97" s="95"/>
    </row>
    <row r="98" spans="1:14" x14ac:dyDescent="0.25">
      <c r="B98" s="93" t="s">
        <v>78</v>
      </c>
      <c r="C98" s="94"/>
      <c r="D98" s="94"/>
      <c r="E98" s="94"/>
      <c r="F98" s="94"/>
      <c r="G98" s="94"/>
      <c r="H98" s="94"/>
      <c r="I98" s="94"/>
      <c r="J98" s="94"/>
      <c r="K98" s="94"/>
      <c r="L98" s="94"/>
      <c r="M98" s="94"/>
      <c r="N98" s="95"/>
    </row>
    <row r="100" spans="1:14" x14ac:dyDescent="0.25">
      <c r="B100" s="92" t="s">
        <v>55</v>
      </c>
      <c r="C100" s="92"/>
      <c r="D100" s="92"/>
    </row>
    <row r="101" spans="1:14" x14ac:dyDescent="0.25">
      <c r="B101" s="93" t="s">
        <v>56</v>
      </c>
      <c r="C101" s="94"/>
      <c r="D101" s="94"/>
      <c r="E101" s="94"/>
      <c r="F101" s="94"/>
      <c r="G101" s="94"/>
      <c r="H101" s="94"/>
      <c r="I101" s="94"/>
      <c r="J101" s="94"/>
      <c r="K101" s="94"/>
      <c r="L101" s="94"/>
      <c r="M101" s="94"/>
      <c r="N101" s="95"/>
    </row>
    <row r="102" spans="1:14" s="50" customFormat="1" x14ac:dyDescent="0.25">
      <c r="A102" s="64"/>
      <c r="B102" s="96" t="s">
        <v>74</v>
      </c>
      <c r="C102" s="97"/>
      <c r="D102" s="97"/>
      <c r="E102" s="97"/>
      <c r="F102" s="97"/>
      <c r="G102" s="97"/>
      <c r="H102" s="97"/>
      <c r="I102" s="97"/>
      <c r="J102" s="97"/>
      <c r="K102" s="97"/>
      <c r="L102" s="97"/>
      <c r="M102" s="97"/>
      <c r="N102" s="98"/>
    </row>
    <row r="104" spans="1:14" s="51" customFormat="1" x14ac:dyDescent="0.25">
      <c r="A104" s="65"/>
      <c r="B104" s="87" t="s">
        <v>125</v>
      </c>
      <c r="C104" s="87"/>
      <c r="D104" s="87"/>
      <c r="E104" s="87"/>
      <c r="H104" s="87" t="s">
        <v>57</v>
      </c>
      <c r="I104" s="87"/>
      <c r="J104" s="87" t="s">
        <v>58</v>
      </c>
      <c r="K104" s="87"/>
      <c r="L104" s="87"/>
      <c r="M104" s="87"/>
      <c r="N104" s="87"/>
    </row>
  </sheetData>
  <sheetProtection algorithmName="SHA-512" hashValue="zSp27eMwFGPEYPDktZwBv7maQFYCG1FgQ06bisGiJIiQmUtF2viHOToY50dkb2kd+NPHCrDlvUC9b8OiZejeYw==" saltValue="zulU+8MXBuf/O6Rm0OjFQg==" spinCount="100000" sheet="1" objects="1" scenarios="1"/>
  <mergeCells count="54">
    <mergeCell ref="B1:E1"/>
    <mergeCell ref="I1:L1"/>
    <mergeCell ref="B68:D68"/>
    <mergeCell ref="E68:H68"/>
    <mergeCell ref="E69:N69"/>
    <mergeCell ref="B5:E5"/>
    <mergeCell ref="I5:L5"/>
    <mergeCell ref="B6:E6"/>
    <mergeCell ref="I6:L6"/>
    <mergeCell ref="B2:E2"/>
    <mergeCell ref="B93:N93"/>
    <mergeCell ref="B96:H96"/>
    <mergeCell ref="B102:N102"/>
    <mergeCell ref="B97:N97"/>
    <mergeCell ref="I2:L2"/>
    <mergeCell ref="B3:E3"/>
    <mergeCell ref="I3:L3"/>
    <mergeCell ref="B4:E4"/>
    <mergeCell ref="I4:L4"/>
    <mergeCell ref="B13:N13"/>
    <mergeCell ref="B98:N98"/>
    <mergeCell ref="B101:N101"/>
    <mergeCell ref="B72:D72"/>
    <mergeCell ref="E71:N71"/>
    <mergeCell ref="B90:N90"/>
    <mergeCell ref="E77:N77"/>
    <mergeCell ref="J104:N104"/>
    <mergeCell ref="B25:N25"/>
    <mergeCell ref="E75:N75"/>
    <mergeCell ref="B36:N36"/>
    <mergeCell ref="E74:N74"/>
    <mergeCell ref="B69:D69"/>
    <mergeCell ref="B70:D70"/>
    <mergeCell ref="B73:D73"/>
    <mergeCell ref="B91:N91"/>
    <mergeCell ref="B92:N92"/>
    <mergeCell ref="B94:N94"/>
    <mergeCell ref="B104:E104"/>
    <mergeCell ref="H104:I104"/>
    <mergeCell ref="B100:D100"/>
    <mergeCell ref="E70:N70"/>
    <mergeCell ref="B71:D71"/>
    <mergeCell ref="A11:A13"/>
    <mergeCell ref="B89:N89"/>
    <mergeCell ref="B77:D77"/>
    <mergeCell ref="E72:N72"/>
    <mergeCell ref="E73:N73"/>
    <mergeCell ref="B88:C88"/>
    <mergeCell ref="B75:D75"/>
    <mergeCell ref="B74:D74"/>
    <mergeCell ref="B76:D76"/>
    <mergeCell ref="E76:N76"/>
    <mergeCell ref="B79:C79"/>
    <mergeCell ref="B82:N82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75" fitToHeight="0" orientation="landscape" r:id="rId1"/>
  <headerFooter>
    <oddHeader>&amp;LB: MESO IN MESNI IZDELKI&amp;C1. 5. 2016 - 30. 4. 2017&amp;R&amp;N</oddHeader>
  </headerFooter>
  <rowBreaks count="2" manualBreakCount="2">
    <brk id="22" max="16383" man="1"/>
    <brk id="6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B MESO IN MESNI IZDELKI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</dc:creator>
  <cp:lastModifiedBy>Gustav</cp:lastModifiedBy>
  <cp:lastPrinted>2015-04-17T14:33:30Z</cp:lastPrinted>
  <dcterms:created xsi:type="dcterms:W3CDTF">2012-07-30T18:22:16Z</dcterms:created>
  <dcterms:modified xsi:type="dcterms:W3CDTF">2016-03-29T10:28:25Z</dcterms:modified>
</cp:coreProperties>
</file>