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stav\Desktop\J A V N A   N A R O C I L A Laporje\NMV 1142-2015 LAPORJE\4. ODPIRANJE KONKURENCE maj.jul.16\"/>
    </mc:Choice>
  </mc:AlternateContent>
  <bookViews>
    <workbookView xWindow="0" yWindow="0" windowWidth="20730" windowHeight="11760" tabRatio="881"/>
  </bookViews>
  <sheets>
    <sheet name="F ZAMRZNJENO S, Z IN R" sheetId="1" r:id="rId1"/>
  </sheets>
  <definedNames>
    <definedName name="_xlnm.Print_Area" localSheetId="0">'F ZAMRZNJENO S, Z IN R'!$A$1:$N$85</definedName>
  </definedNames>
  <calcPr calcId="152511"/>
</workbook>
</file>

<file path=xl/calcChain.xml><?xml version="1.0" encoding="utf-8"?>
<calcChain xmlns="http://schemas.openxmlformats.org/spreadsheetml/2006/main">
  <c r="F42" i="1" l="1"/>
  <c r="N24" i="1"/>
  <c r="H24" i="1"/>
  <c r="I24" i="1"/>
  <c r="B15" i="1"/>
  <c r="B16" i="1" s="1"/>
  <c r="B17" i="1" s="1"/>
  <c r="B19" i="1" s="1"/>
  <c r="B20" i="1" s="1"/>
  <c r="B21" i="1" s="1"/>
  <c r="B22" i="1" s="1"/>
  <c r="B23" i="1" s="1"/>
  <c r="B27" i="1" l="1"/>
  <c r="B28" i="1" s="1"/>
  <c r="B29" i="1" s="1"/>
  <c r="B30" i="1" s="1"/>
  <c r="B31" i="1" s="1"/>
  <c r="B32" i="1" s="1"/>
  <c r="B33" i="1" s="1"/>
  <c r="B34" i="1" s="1"/>
  <c r="B36" i="1" s="1"/>
  <c r="B37" i="1" s="1"/>
  <c r="B38" i="1" s="1"/>
  <c r="B39" i="1" s="1"/>
  <c r="B40" i="1" s="1"/>
  <c r="B41" i="1" s="1"/>
  <c r="B24" i="1"/>
  <c r="B25" i="1" s="1"/>
  <c r="B26" i="1" s="1"/>
  <c r="L62" i="1"/>
  <c r="F62" i="1"/>
  <c r="N61" i="1"/>
  <c r="H61" i="1"/>
  <c r="I61" i="1" s="1"/>
  <c r="N60" i="1"/>
  <c r="H60" i="1"/>
  <c r="I60" i="1" s="1"/>
  <c r="N59" i="1"/>
  <c r="H59" i="1"/>
  <c r="N41" i="1"/>
  <c r="H41" i="1"/>
  <c r="I41" i="1" s="1"/>
  <c r="N40" i="1"/>
  <c r="H40" i="1"/>
  <c r="I40" i="1" s="1"/>
  <c r="N39" i="1"/>
  <c r="H39" i="1"/>
  <c r="I39" i="1" s="1"/>
  <c r="N38" i="1"/>
  <c r="H38" i="1"/>
  <c r="I38" i="1" s="1"/>
  <c r="N37" i="1"/>
  <c r="H37" i="1"/>
  <c r="I37" i="1" s="1"/>
  <c r="N36" i="1"/>
  <c r="H36" i="1"/>
  <c r="I36" i="1" s="1"/>
  <c r="N34" i="1"/>
  <c r="H34" i="1"/>
  <c r="I34" i="1" s="1"/>
  <c r="N33" i="1"/>
  <c r="H33" i="1"/>
  <c r="I33" i="1" s="1"/>
  <c r="N32" i="1"/>
  <c r="H32" i="1"/>
  <c r="I32" i="1" s="1"/>
  <c r="N31" i="1"/>
  <c r="H31" i="1"/>
  <c r="I31" i="1" s="1"/>
  <c r="N30" i="1"/>
  <c r="H30" i="1"/>
  <c r="I30" i="1" s="1"/>
  <c r="N29" i="1"/>
  <c r="H29" i="1"/>
  <c r="I29" i="1" s="1"/>
  <c r="N28" i="1"/>
  <c r="H28" i="1"/>
  <c r="I28" i="1" s="1"/>
  <c r="N27" i="1"/>
  <c r="H27" i="1"/>
  <c r="I27" i="1" s="1"/>
  <c r="N26" i="1"/>
  <c r="H26" i="1"/>
  <c r="I26" i="1" s="1"/>
  <c r="N25" i="1"/>
  <c r="H25" i="1"/>
  <c r="I25" i="1" s="1"/>
  <c r="N23" i="1"/>
  <c r="I23" i="1"/>
  <c r="H23" i="1"/>
  <c r="N22" i="1"/>
  <c r="H22" i="1"/>
  <c r="I22" i="1" s="1"/>
  <c r="N21" i="1"/>
  <c r="H21" i="1"/>
  <c r="I21" i="1" s="1"/>
  <c r="N20" i="1"/>
  <c r="H20" i="1"/>
  <c r="I20" i="1" s="1"/>
  <c r="H19" i="1"/>
  <c r="I19" i="1" s="1"/>
  <c r="N17" i="1"/>
  <c r="H17" i="1"/>
  <c r="I17" i="1" s="1"/>
  <c r="N16" i="1"/>
  <c r="H16" i="1"/>
  <c r="I16" i="1" s="1"/>
  <c r="N15" i="1"/>
  <c r="H15" i="1"/>
  <c r="I15" i="1" s="1"/>
  <c r="H14" i="1"/>
  <c r="N19" i="1" l="1"/>
  <c r="L42" i="1"/>
  <c r="H62" i="1"/>
  <c r="N62" i="1"/>
  <c r="H42" i="1"/>
  <c r="I14" i="1"/>
  <c r="I42" i="1" s="1"/>
  <c r="I59" i="1"/>
  <c r="I62" i="1" s="1"/>
  <c r="N14" i="1"/>
  <c r="N42" i="1" l="1"/>
</calcChain>
</file>

<file path=xl/sharedStrings.xml><?xml version="1.0" encoding="utf-8"?>
<sst xmlns="http://schemas.openxmlformats.org/spreadsheetml/2006/main" count="154" uniqueCount="110">
  <si>
    <t>PONUDNIK:</t>
  </si>
  <si>
    <t>NAROČNIK:</t>
  </si>
  <si>
    <r>
      <t xml:space="preserve">Naziv: </t>
    </r>
    <r>
      <rPr>
        <b/>
        <sz val="10"/>
        <rFont val="Calibri"/>
        <family val="2"/>
        <charset val="238"/>
      </rPr>
      <t>Kvibo d.o.o.</t>
    </r>
  </si>
  <si>
    <t>Naziv: OŠ Gustava Šiliha Laporje</t>
  </si>
  <si>
    <t>Naslov: Laporje 31, 2318 Laporje</t>
  </si>
  <si>
    <r>
      <t xml:space="preserve">ID za DDV: </t>
    </r>
    <r>
      <rPr>
        <b/>
        <sz val="10"/>
        <rFont val="Calibri"/>
        <family val="2"/>
        <charset val="238"/>
      </rPr>
      <t>SI26139286</t>
    </r>
  </si>
  <si>
    <t>ID za DDV:  36415006</t>
  </si>
  <si>
    <r>
      <t xml:space="preserve">matična številka: </t>
    </r>
    <r>
      <rPr>
        <b/>
        <sz val="10"/>
        <rFont val="Calibri"/>
        <family val="2"/>
        <charset val="238"/>
      </rPr>
      <t>1121499</t>
    </r>
  </si>
  <si>
    <t>Matična številka: 5087643000</t>
  </si>
  <si>
    <r>
      <t xml:space="preserve">transakcijski račun: </t>
    </r>
    <r>
      <rPr>
        <b/>
        <sz val="10"/>
        <rFont val="Calibri"/>
        <family val="2"/>
        <charset val="238"/>
      </rPr>
      <t>0510 0801 0002 729</t>
    </r>
  </si>
  <si>
    <t>Transakcijski račun: SI56 013136030680386</t>
  </si>
  <si>
    <t>PREDRAČUN</t>
  </si>
  <si>
    <t>SKLOP</t>
  </si>
  <si>
    <t>F</t>
  </si>
  <si>
    <t>ZAMRZNJENO SADJE, ZELENJAVA IN RIBE</t>
  </si>
  <si>
    <t>Zap. št.</t>
  </si>
  <si>
    <t>ŽIVILA</t>
  </si>
  <si>
    <t>okvirna količina</t>
  </si>
  <si>
    <t>enota mere</t>
  </si>
  <si>
    <t>cena na enoto v € brez DDV</t>
  </si>
  <si>
    <t>DDV v %</t>
  </si>
  <si>
    <t>končna cena/enoto mere v €</t>
  </si>
  <si>
    <t>vrednost za okvirno količino v €</t>
  </si>
  <si>
    <t>trgovsko ime oz. naziv ponujenega živila</t>
  </si>
  <si>
    <t>gramaža oz. volumen ponujenega živila =  max ± 25 % od določene enote mere (kom)</t>
  </si>
  <si>
    <t>preračunana cena na enoto mere (kom) ponujenega živila brez DDV v €</t>
  </si>
  <si>
    <t>končna cena za ponujeno živilo z DDV v €</t>
  </si>
  <si>
    <t>6 (4*1,095)</t>
  </si>
  <si>
    <t>7 (6×2)</t>
  </si>
  <si>
    <t>12 (10*1,095)</t>
  </si>
  <si>
    <t>F. 1 ZAMRZNJENO SADJE</t>
  </si>
  <si>
    <t>1.</t>
  </si>
  <si>
    <t>BOROVNICE, globoko hitro zamrznjene, celi plodovi, 500 g</t>
  </si>
  <si>
    <t>kom</t>
  </si>
  <si>
    <t>2.</t>
  </si>
  <si>
    <t>GOZDNI SADEŽI, globoko hitro zamrznjeni, celi plodovi, 500 g</t>
  </si>
  <si>
    <t>3.</t>
  </si>
  <si>
    <t>JAGODE, globoko hitro zamrznjene, celi plodovi, 500 g</t>
  </si>
  <si>
    <t>MALINE, globoko hitro zamrznjene, celi plodovi, 500 g</t>
  </si>
  <si>
    <t>F. 2 ZAMRZNJENA ZELENJAVA</t>
  </si>
  <si>
    <t>BROKOLI, cvet, globoko hitro zamrznjen, 2500 g</t>
  </si>
  <si>
    <t>kg</t>
  </si>
  <si>
    <t>CVETAČA, cvet, globoko hitro zamrznjena, 2500 g</t>
  </si>
  <si>
    <t>FIŽOL, STROČJI, rumeni, hitro globoko zamrznjen, 2500 g</t>
  </si>
  <si>
    <t>FIŽOL, STROČJI, zeleni, masleni, hitro globoko zamrznjen, 2500 g</t>
  </si>
  <si>
    <t>GRAH v zrnju, globoko hitro zamrznjen, 2500 g</t>
  </si>
  <si>
    <t>KORENJE baby, globoko hitro zamrznjen, 2500 g</t>
  </si>
  <si>
    <t>KORENJE IN GRAH, mešanica, globoko zamrznjena, 2500 g</t>
  </si>
  <si>
    <t>KORENJE kocke, globoko hitro zamrznjene, 2500 g</t>
  </si>
  <si>
    <t>KORUZA, globoko hitro zamrznjena, 2500 g</t>
  </si>
  <si>
    <t>POMFRI, enakomerno narezan krompir, globoko zamrznjen, predpripravljen, 2500 g</t>
  </si>
  <si>
    <t>ŠPINAČA, briketi, hitro globoko zamrznjena, 2500 g</t>
  </si>
  <si>
    <t>ZELENJAVA (brokoli, cvetača, korenje), 2500 g</t>
  </si>
  <si>
    <t>ZELENJAVA za francosko solata, mešana zelenjava, narezana na kocke, 2500 g</t>
  </si>
  <si>
    <t>ZELENJAVA za juhe, mešanica 6 vrst zelenjave ali več, 2500 g</t>
  </si>
  <si>
    <t>ZELENJAVA za priloge, 4 vrste zelenjave, 2500 g</t>
  </si>
  <si>
    <t>F.3 RIBE</t>
  </si>
  <si>
    <t>LOSOS FILE, očiščeni, nepoškodovani, globoko zamrznjeni fileji, brez kosti, 1. kategorije</t>
  </si>
  <si>
    <t>OSLIČ FILE, bela riba, globoko zamrznjeni ribji izdelek, fileji brez kosti, 1. kategorija</t>
  </si>
  <si>
    <t>OSLIČ FILE, bela riba, globoko zamrznjeni ribji izdelek, fileji brez kosti, panirani, 1. kategorija</t>
  </si>
  <si>
    <t>ŠKARPENA FILE, očiščeni, nepoškodovani file brez kosti, globoko zamrznjeni, nepoškodovani 1. kategorije</t>
  </si>
  <si>
    <t>VITKI SOM FILE (PANGA), očiščeni, nepoškodovani, fileji brez kosti, globoko zamrznjeni, nepoškodovani, 1. kategorije</t>
  </si>
  <si>
    <t>SKUPAJ VREDNOST SKLOPA</t>
  </si>
  <si>
    <t>Razlaga stolpcev predračuna</t>
  </si>
  <si>
    <t>stolpec št. 4: cena na enoto v € brez DDV</t>
  </si>
  <si>
    <t>ponudnik vpiše ceno na enoto v € brez DDV, upoštevati je potrebno enoto mere (kg, l ali kom), ki jo je predpisal ponudnik</t>
  </si>
  <si>
    <t>stolpec št. 5: DDV v %</t>
  </si>
  <si>
    <t>stolpec št. 6: končna cena na enoto mere v € povečana za DDV</t>
  </si>
  <si>
    <t>stolpec št. 7: vrednost za okvirno količino v € z DDV</t>
  </si>
  <si>
    <t>stolpec št. 8: trgovsko ime oz. naziv ponujenega živila</t>
  </si>
  <si>
    <t>ponudnik vpiše trgovsko ime oz. naziv ponujenega živila, ki mora ustrezati zahtevani kakovosti (obvezno)</t>
  </si>
  <si>
    <t xml:space="preserve">stolpec št. 9: gramaža oz. volumen ponujenega živila = max ± 25 % od določene enote mere (kom) </t>
  </si>
  <si>
    <r>
      <rPr>
        <sz val="11"/>
        <color indexed="8"/>
        <rFont val="Calibri"/>
        <family val="2"/>
        <charset val="238"/>
      </rP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</si>
  <si>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stolpec št. 10: preračunana cena na enoto mere (kom) ponujenega živila brez DDV v €</t>
  </si>
  <si>
    <t>ponudnik vpiše ceno brez DDV v € za ponujeno živilo (če je enota mere kg ali l, je ta enaka kot v stolpcu 4)</t>
  </si>
  <si>
    <t>stolpec št. 11: DDV v %</t>
  </si>
  <si>
    <t>stolpec št. 12: končna cena za ponujeno živilo z DDV v €</t>
  </si>
  <si>
    <t>Če je enota mere kg ali l, je ta enaka kot v stolpcu 6</t>
  </si>
  <si>
    <t>Primer pravilno izpolnjenega predračuna</t>
  </si>
  <si>
    <t>ŽIVILO X</t>
  </si>
  <si>
    <t>ŽIVILO 1, pakirano po 200 g</t>
  </si>
  <si>
    <t>posipanček</t>
  </si>
  <si>
    <t>220 g</t>
  </si>
  <si>
    <t>ŽIVILO 2, pakirano po 1 kg</t>
  </si>
  <si>
    <t>hrusti</t>
  </si>
  <si>
    <t>1 kg</t>
  </si>
  <si>
    <t>ŽIVILO 3, pakirano po 1 l</t>
  </si>
  <si>
    <t>L</t>
  </si>
  <si>
    <t>tekočinko</t>
  </si>
  <si>
    <t>1 l</t>
  </si>
  <si>
    <t>SPLOŠNE INFORMACIJE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</si>
  <si>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</si>
  <si>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</si>
  <si>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</si>
  <si>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</si>
  <si>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</si>
  <si>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</si>
  <si>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</si>
  <si>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na naslov Laporje 31, 2318 Laporje, od 7.00 do 14.30</t>
  </si>
  <si>
    <t>POSEBNE ZAHTEVE NAROČNIKA</t>
  </si>
  <si>
    <r>
      <rPr>
        <sz val="11"/>
        <color indexed="8"/>
        <rFont val="Calibri"/>
        <family val="2"/>
        <charset val="238"/>
      </rP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</si>
  <si>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 xml:space="preserve">Vsa zelenjava in sadje morata biti 1. kakovostnega razreda ali ekstra razreda. Plodovi morajo biti primerno zreli za takojšnje uživanje in primerne velikosti. </t>
  </si>
  <si>
    <t>Žig</t>
  </si>
  <si>
    <t>Podpis odgovorne osebe ponudnika: _________________________________</t>
  </si>
  <si>
    <r>
      <t xml:space="preserve">Naslov: </t>
    </r>
    <r>
      <rPr>
        <b/>
        <sz val="10"/>
        <rFont val="Calibri"/>
        <family val="2"/>
        <charset val="238"/>
      </rPr>
      <t>Pristava, Mlaka 2a, 4290 Tržič</t>
    </r>
  </si>
  <si>
    <t>SAOP</t>
  </si>
  <si>
    <t>JURČKI, globoko zamrznjeni, 1000 g do 2500 g</t>
  </si>
  <si>
    <t>POSTRV FILE, očiščeni, nepoškodovani file brez kosti, globoko zamrznjeni, nepoškodovani 1. kategorije</t>
  </si>
  <si>
    <t xml:space="preserve">Kraj, datum: </t>
  </si>
  <si>
    <t>Kraj, datum: F36:F40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</si>
</sst>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  <charset val="238"/>
    </font>
    <font>
      <i/>
      <sz val="11"/>
      <color indexed="2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14" fillId="15" borderId="13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14" applyNumberFormat="0" applyFon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9" fillId="21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15" borderId="13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</cellStyleXfs>
  <cellXfs count="92">
    <xf numFmtId="0" fontId="0" fillId="0" borderId="0" xfId="0" applyAlignment="1"/>
    <xf numFmtId="0" fontId="27" fillId="0" borderId="0" xfId="43" applyAlignment="1" applyProtection="1">
      <alignment wrapText="1"/>
    </xf>
    <xf numFmtId="0" fontId="1" fillId="0" borderId="0" xfId="43" applyFont="1" applyAlignment="1" applyProtection="1">
      <alignment horizontal="center" wrapText="1"/>
    </xf>
    <xf numFmtId="0" fontId="2" fillId="0" borderId="0" xfId="43" applyFont="1" applyAlignment="1" applyProtection="1"/>
    <xf numFmtId="0" fontId="2" fillId="0" borderId="0" xfId="43" applyFont="1" applyAlignment="1" applyProtection="1">
      <alignment wrapText="1"/>
    </xf>
    <xf numFmtId="0" fontId="27" fillId="0" borderId="0" xfId="43" applyFill="1" applyAlignment="1" applyProtection="1"/>
    <xf numFmtId="0" fontId="27" fillId="0" borderId="0" xfId="43" applyAlignment="1" applyProtection="1"/>
    <xf numFmtId="0" fontId="5" fillId="0" borderId="0" xfId="43" applyFont="1" applyAlignment="1" applyProtection="1">
      <alignment horizontal="center"/>
    </xf>
    <xf numFmtId="0" fontId="27" fillId="0" borderId="0" xfId="43" applyAlignment="1" applyProtection="1">
      <alignment horizontal="center"/>
    </xf>
    <xf numFmtId="0" fontId="6" fillId="0" borderId="0" xfId="43" applyFont="1" applyAlignment="1" applyProtection="1"/>
    <xf numFmtId="0" fontId="7" fillId="2" borderId="3" xfId="43" applyFont="1" applyFill="1" applyBorder="1" applyAlignment="1" applyProtection="1">
      <alignment horizontal="center" vertical="center" wrapText="1"/>
    </xf>
    <xf numFmtId="0" fontId="7" fillId="2" borderId="4" xfId="43" applyFont="1" applyFill="1" applyBorder="1" applyAlignment="1" applyProtection="1">
      <alignment horizontal="center" vertical="center" wrapText="1"/>
    </xf>
    <xf numFmtId="0" fontId="7" fillId="3" borderId="4" xfId="43" applyFont="1" applyFill="1" applyBorder="1" applyAlignment="1" applyProtection="1">
      <alignment horizontal="center" vertical="center" wrapText="1"/>
    </xf>
    <xf numFmtId="0" fontId="7" fillId="4" borderId="4" xfId="43" applyFont="1" applyFill="1" applyBorder="1" applyAlignment="1" applyProtection="1">
      <alignment horizontal="center" vertical="center" wrapText="1"/>
    </xf>
    <xf numFmtId="0" fontId="1" fillId="2" borderId="5" xfId="43" applyFont="1" applyFill="1" applyBorder="1" applyAlignment="1" applyProtection="1">
      <alignment horizontal="center" wrapText="1"/>
    </xf>
    <xf numFmtId="0" fontId="1" fillId="2" borderId="6" xfId="43" applyFont="1" applyFill="1" applyBorder="1" applyAlignment="1" applyProtection="1">
      <alignment horizontal="center" wrapText="1"/>
    </xf>
    <xf numFmtId="0" fontId="1" fillId="3" borderId="6" xfId="43" applyFont="1" applyFill="1" applyBorder="1" applyAlignment="1" applyProtection="1">
      <alignment horizontal="center" wrapText="1"/>
    </xf>
    <xf numFmtId="0" fontId="1" fillId="4" borderId="6" xfId="43" applyFont="1" applyFill="1" applyBorder="1" applyAlignment="1" applyProtection="1">
      <alignment horizontal="center" wrapText="1"/>
    </xf>
    <xf numFmtId="0" fontId="7" fillId="6" borderId="6" xfId="43" applyFont="1" applyFill="1" applyBorder="1" applyAlignment="1" applyProtection="1">
      <alignment horizontal="center" vertical="center" wrapText="1"/>
    </xf>
    <xf numFmtId="0" fontId="27" fillId="6" borderId="6" xfId="43" applyFill="1" applyBorder="1" applyAlignment="1" applyProtection="1">
      <alignment horizontal="center" vertical="center"/>
    </xf>
    <xf numFmtId="4" fontId="27" fillId="0" borderId="6" xfId="43" applyNumberFormat="1" applyBorder="1" applyAlignment="1" applyProtection="1">
      <alignment horizontal="center" vertical="center" wrapText="1"/>
      <protection locked="0"/>
    </xf>
    <xf numFmtId="164" fontId="27" fillId="0" borderId="6" xfId="43" applyNumberFormat="1" applyBorder="1" applyAlignment="1" applyProtection="1">
      <alignment horizontal="center" vertical="center" wrapText="1"/>
    </xf>
    <xf numFmtId="4" fontId="27" fillId="4" borderId="6" xfId="43" applyNumberFormat="1" applyFill="1" applyBorder="1" applyAlignment="1" applyProtection="1">
      <alignment horizontal="center" vertical="center" wrapText="1"/>
    </xf>
    <xf numFmtId="0" fontId="2" fillId="5" borderId="2" xfId="43" applyFont="1" applyFill="1" applyBorder="1" applyAlignment="1" applyProtection="1">
      <alignment horizontal="center" vertical="center"/>
    </xf>
    <xf numFmtId="0" fontId="8" fillId="6" borderId="6" xfId="43" applyFont="1" applyFill="1" applyBorder="1" applyAlignment="1" applyProtection="1">
      <alignment horizontal="center" vertical="center" wrapText="1"/>
    </xf>
    <xf numFmtId="0" fontId="7" fillId="6" borderId="8" xfId="43" applyFont="1" applyFill="1" applyBorder="1" applyAlignment="1" applyProtection="1">
      <alignment horizontal="center" vertical="center" wrapText="1"/>
    </xf>
    <xf numFmtId="0" fontId="27" fillId="6" borderId="8" xfId="43" applyFill="1" applyBorder="1" applyAlignment="1" applyProtection="1">
      <alignment horizontal="center" vertical="center"/>
    </xf>
    <xf numFmtId="0" fontId="2" fillId="5" borderId="8" xfId="43" applyFont="1" applyFill="1" applyBorder="1" applyAlignment="1" applyProtection="1">
      <alignment horizontal="center"/>
    </xf>
    <xf numFmtId="0" fontId="9" fillId="5" borderId="8" xfId="43" applyFont="1" applyFill="1" applyBorder="1" applyAlignment="1" applyProtection="1">
      <alignment horizontal="center" vertical="center" wrapText="1"/>
    </xf>
    <xf numFmtId="4" fontId="2" fillId="5" borderId="8" xfId="43" applyNumberFormat="1" applyFont="1" applyFill="1" applyBorder="1" applyAlignment="1" applyProtection="1">
      <alignment horizontal="center"/>
    </xf>
    <xf numFmtId="0" fontId="27" fillId="0" borderId="0" xfId="43" applyBorder="1" applyAlignment="1" applyProtection="1">
      <alignment horizontal="left" wrapText="1"/>
    </xf>
    <xf numFmtId="0" fontId="27" fillId="0" borderId="5" xfId="43" applyBorder="1" applyAlignment="1" applyProtection="1">
      <alignment vertical="center" wrapText="1"/>
    </xf>
    <xf numFmtId="0" fontId="7" fillId="0" borderId="6" xfId="43" applyFont="1" applyBorder="1" applyAlignment="1" applyProtection="1">
      <alignment horizontal="left" vertical="center" wrapText="1"/>
    </xf>
    <xf numFmtId="0" fontId="27" fillId="0" borderId="6" xfId="43" applyBorder="1" applyAlignment="1" applyProtection="1">
      <alignment horizontal="center" vertical="center" wrapText="1"/>
    </xf>
    <xf numFmtId="2" fontId="27" fillId="4" borderId="6" xfId="43" applyNumberFormat="1" applyFill="1" applyBorder="1" applyAlignment="1" applyProtection="1">
      <alignment horizontal="center" vertical="center" wrapText="1"/>
    </xf>
    <xf numFmtId="0" fontId="7" fillId="0" borderId="6" xfId="43" applyFont="1" applyBorder="1" applyAlignment="1" applyProtection="1">
      <alignment vertical="center" wrapText="1"/>
    </xf>
    <xf numFmtId="0" fontId="2" fillId="5" borderId="8" xfId="43" applyFont="1" applyFill="1" applyBorder="1" applyAlignment="1" applyProtection="1">
      <alignment wrapText="1"/>
    </xf>
    <xf numFmtId="0" fontId="9" fillId="5" borderId="8" xfId="43" applyFont="1" applyFill="1" applyBorder="1" applyAlignment="1" applyProtection="1">
      <alignment horizontal="left" vertical="center" wrapText="1"/>
    </xf>
    <xf numFmtId="0" fontId="2" fillId="5" borderId="8" xfId="43" applyFont="1" applyFill="1" applyBorder="1" applyAlignment="1" applyProtection="1">
      <alignment horizontal="center" vertical="center" wrapText="1"/>
    </xf>
    <xf numFmtId="2" fontId="2" fillId="5" borderId="8" xfId="43" applyNumberFormat="1" applyFont="1" applyFill="1" applyBorder="1" applyAlignment="1" applyProtection="1">
      <alignment horizontal="center" vertical="center" wrapText="1"/>
    </xf>
    <xf numFmtId="0" fontId="7" fillId="7" borderId="4" xfId="43" applyFont="1" applyFill="1" applyBorder="1" applyAlignment="1" applyProtection="1">
      <alignment horizontal="center" vertical="center" wrapText="1"/>
    </xf>
    <xf numFmtId="0" fontId="1" fillId="7" borderId="6" xfId="43" applyFont="1" applyFill="1" applyBorder="1" applyAlignment="1" applyProtection="1">
      <alignment horizontal="center" wrapText="1"/>
    </xf>
    <xf numFmtId="2" fontId="2" fillId="5" borderId="10" xfId="43" applyNumberFormat="1" applyFont="1" applyFill="1" applyBorder="1" applyAlignment="1" applyProtection="1">
      <alignment horizontal="center" vertical="center" wrapText="1"/>
    </xf>
    <xf numFmtId="0" fontId="27" fillId="0" borderId="0" xfId="43" applyAlignment="1" applyProtection="1">
      <protection locked="0"/>
    </xf>
    <xf numFmtId="0" fontId="2" fillId="5" borderId="2" xfId="43" applyFont="1" applyFill="1" applyBorder="1" applyAlignment="1" applyProtection="1">
      <alignment horizontal="center" vertical="center"/>
    </xf>
    <xf numFmtId="0" fontId="28" fillId="6" borderId="6" xfId="43" applyFont="1" applyFill="1" applyBorder="1" applyAlignment="1" applyProtection="1">
      <alignment horizontal="center" vertical="center"/>
    </xf>
    <xf numFmtId="0" fontId="29" fillId="0" borderId="0" xfId="43" applyFont="1" applyAlignment="1" applyProtection="1">
      <alignment wrapText="1"/>
    </xf>
    <xf numFmtId="0" fontId="29" fillId="0" borderId="0" xfId="43" applyFont="1" applyAlignment="1" applyProtection="1"/>
    <xf numFmtId="0" fontId="30" fillId="0" borderId="0" xfId="43" applyFont="1" applyAlignment="1" applyProtection="1">
      <alignment wrapText="1"/>
    </xf>
    <xf numFmtId="0" fontId="29" fillId="0" borderId="0" xfId="43" applyFont="1" applyFill="1" applyAlignment="1" applyProtection="1"/>
    <xf numFmtId="0" fontId="7" fillId="2" borderId="21" xfId="43" applyFont="1" applyFill="1" applyBorder="1" applyAlignment="1" applyProtection="1">
      <alignment horizontal="center" vertical="center" wrapText="1"/>
    </xf>
    <xf numFmtId="0" fontId="1" fillId="2" borderId="11" xfId="43" applyFont="1" applyFill="1" applyBorder="1" applyAlignment="1" applyProtection="1">
      <alignment horizontal="center" wrapText="1"/>
    </xf>
    <xf numFmtId="0" fontId="27" fillId="6" borderId="11" xfId="43" applyFill="1" applyBorder="1" applyAlignment="1" applyProtection="1">
      <alignment horizontal="center" vertical="center"/>
    </xf>
    <xf numFmtId="0" fontId="2" fillId="5" borderId="22" xfId="43" applyFont="1" applyFill="1" applyBorder="1" applyAlignment="1" applyProtection="1">
      <alignment horizontal="center"/>
    </xf>
    <xf numFmtId="0" fontId="29" fillId="23" borderId="6" xfId="43" applyFont="1" applyFill="1" applyBorder="1" applyAlignment="1" applyProtection="1"/>
    <xf numFmtId="0" fontId="30" fillId="23" borderId="6" xfId="43" applyFont="1" applyFill="1" applyBorder="1" applyAlignment="1" applyProtection="1"/>
    <xf numFmtId="0" fontId="28" fillId="6" borderId="8" xfId="43" applyFont="1" applyFill="1" applyBorder="1" applyAlignment="1" applyProtection="1">
      <alignment horizontal="center" vertical="center"/>
    </xf>
    <xf numFmtId="0" fontId="31" fillId="23" borderId="6" xfId="43" applyFont="1" applyFill="1" applyBorder="1" applyAlignment="1" applyProtection="1"/>
    <xf numFmtId="0" fontId="32" fillId="6" borderId="6" xfId="43" applyFont="1" applyFill="1" applyBorder="1" applyAlignment="1" applyProtection="1">
      <alignment horizontal="center" vertical="center" wrapText="1"/>
    </xf>
    <xf numFmtId="4" fontId="28" fillId="0" borderId="6" xfId="43" applyNumberFormat="1" applyFont="1" applyBorder="1" applyAlignment="1" applyProtection="1">
      <alignment horizontal="center" vertical="center" wrapText="1"/>
      <protection locked="0"/>
    </xf>
    <xf numFmtId="0" fontId="28" fillId="0" borderId="0" xfId="43" applyFont="1" applyAlignment="1" applyProtection="1"/>
    <xf numFmtId="0" fontId="29" fillId="23" borderId="23" xfId="43" applyFont="1" applyFill="1" applyBorder="1" applyAlignment="1" applyProtection="1">
      <alignment horizontal="center" wrapText="1"/>
    </xf>
    <xf numFmtId="0" fontId="29" fillId="23" borderId="24" xfId="43" applyFont="1" applyFill="1" applyBorder="1" applyAlignment="1" applyProtection="1">
      <alignment horizontal="center" wrapText="1"/>
    </xf>
    <xf numFmtId="0" fontId="29" fillId="23" borderId="8" xfId="43" applyFont="1" applyFill="1" applyBorder="1" applyAlignment="1" applyProtection="1">
      <alignment horizontal="center" wrapText="1"/>
    </xf>
    <xf numFmtId="0" fontId="0" fillId="0" borderId="0" xfId="43" applyFont="1" applyAlignment="1" applyProtection="1">
      <alignment horizontal="center"/>
      <protection locked="0"/>
    </xf>
    <xf numFmtId="0" fontId="27" fillId="0" borderId="0" xfId="43" applyAlignment="1" applyProtection="1">
      <alignment horizontal="center"/>
      <protection locked="0"/>
    </xf>
    <xf numFmtId="0" fontId="27" fillId="0" borderId="9" xfId="43" applyBorder="1" applyAlignment="1" applyProtection="1">
      <alignment horizontal="left"/>
    </xf>
    <xf numFmtId="0" fontId="27" fillId="0" borderId="2" xfId="43" applyBorder="1" applyAlignment="1" applyProtection="1">
      <alignment horizontal="left"/>
    </xf>
    <xf numFmtId="0" fontId="27" fillId="0" borderId="11" xfId="43" applyBorder="1" applyAlignment="1" applyProtection="1">
      <alignment horizontal="left"/>
    </xf>
    <xf numFmtId="0" fontId="2" fillId="0" borderId="0" xfId="43" applyFont="1" applyAlignment="1" applyProtection="1">
      <alignment horizontal="left"/>
    </xf>
    <xf numFmtId="0" fontId="27" fillId="0" borderId="6" xfId="43" applyBorder="1" applyAlignment="1" applyProtection="1">
      <alignment horizontal="left" vertical="top"/>
    </xf>
    <xf numFmtId="0" fontId="27" fillId="0" borderId="9" xfId="43" applyBorder="1" applyAlignment="1" applyProtection="1">
      <alignment horizontal="left" vertical="top"/>
    </xf>
    <xf numFmtId="0" fontId="27" fillId="0" borderId="2" xfId="43" applyBorder="1" applyAlignment="1" applyProtection="1">
      <alignment horizontal="left" vertical="top"/>
    </xf>
    <xf numFmtId="0" fontId="27" fillId="0" borderId="11" xfId="43" applyBorder="1" applyAlignment="1" applyProtection="1">
      <alignment horizontal="left" vertical="top"/>
    </xf>
    <xf numFmtId="0" fontId="2" fillId="0" borderId="1" xfId="43" applyFont="1" applyBorder="1" applyAlignment="1" applyProtection="1">
      <alignment horizontal="left"/>
    </xf>
    <xf numFmtId="0" fontId="2" fillId="5" borderId="7" xfId="43" applyFont="1" applyFill="1" applyBorder="1" applyAlignment="1" applyProtection="1">
      <alignment horizontal="center" wrapText="1"/>
    </xf>
    <xf numFmtId="0" fontId="2" fillId="5" borderId="2" xfId="43" applyFont="1" applyFill="1" applyBorder="1" applyAlignment="1" applyProtection="1">
      <alignment horizontal="center" wrapText="1"/>
    </xf>
    <xf numFmtId="0" fontId="27" fillId="0" borderId="0" xfId="43" applyAlignment="1" applyProtection="1">
      <alignment horizontal="center"/>
    </xf>
    <xf numFmtId="0" fontId="2" fillId="0" borderId="0" xfId="43" applyFont="1" applyBorder="1" applyAlignment="1" applyProtection="1">
      <alignment horizontal="left" wrapText="1"/>
    </xf>
    <xf numFmtId="0" fontId="27" fillId="0" borderId="6" xfId="43" applyBorder="1" applyAlignment="1" applyProtection="1">
      <alignment horizontal="left" wrapText="1"/>
    </xf>
    <xf numFmtId="0" fontId="27" fillId="0" borderId="6" xfId="43" applyBorder="1" applyAlignment="1" applyProtection="1">
      <alignment horizontal="left" vertical="center" wrapText="1"/>
    </xf>
    <xf numFmtId="0" fontId="2" fillId="0" borderId="0" xfId="43" applyFont="1" applyAlignment="1" applyProtection="1">
      <alignment horizontal="center" wrapText="1"/>
    </xf>
    <xf numFmtId="0" fontId="27" fillId="0" borderId="6" xfId="43" applyBorder="1" applyAlignment="1" applyProtection="1">
      <alignment horizontal="left" vertical="top" wrapText="1"/>
    </xf>
    <xf numFmtId="0" fontId="2" fillId="5" borderId="2" xfId="43" applyFont="1" applyFill="1" applyBorder="1" applyAlignment="1" applyProtection="1">
      <alignment horizontal="center"/>
    </xf>
    <xf numFmtId="0" fontId="2" fillId="5" borderId="2" xfId="43" applyFont="1" applyFill="1" applyBorder="1" applyAlignment="1" applyProtection="1">
      <alignment horizontal="center" vertical="center"/>
    </xf>
    <xf numFmtId="0" fontId="4" fillId="0" borderId="2" xfId="4" applyFont="1" applyBorder="1" applyAlignment="1" applyProtection="1">
      <alignment horizontal="left" wrapText="1"/>
      <protection locked="0"/>
    </xf>
    <xf numFmtId="0" fontId="4" fillId="0" borderId="2" xfId="4" applyFont="1" applyBorder="1" applyAlignment="1" applyProtection="1">
      <alignment horizontal="left" wrapText="1"/>
    </xf>
    <xf numFmtId="0" fontId="3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left" vertical="center" wrapText="1"/>
    </xf>
    <xf numFmtId="0" fontId="4" fillId="0" borderId="1" xfId="4" applyFont="1" applyBorder="1" applyAlignment="1" applyProtection="1">
      <alignment horizontal="left" wrapText="1"/>
      <protection locked="0"/>
    </xf>
    <xf numFmtId="0" fontId="4" fillId="0" borderId="1" xfId="4" applyFont="1" applyBorder="1" applyAlignment="1" applyProtection="1">
      <alignment horizontal="left" wrapText="1"/>
    </xf>
    <xf numFmtId="0" fontId="0" fillId="0" borderId="9" xfId="43" applyFont="1" applyBorder="1" applyAlignment="1" applyProtection="1">
      <alignment horizontal="left" vertical="top"/>
    </xf>
  </cellXfs>
  <cellStyles count="48">
    <cellStyle name="20% - Accent1" xfId="6"/>
    <cellStyle name="20% - Accent2" xfId="7"/>
    <cellStyle name="20% - Accent3" xfId="1"/>
    <cellStyle name="20% - Accent4" xfId="8"/>
    <cellStyle name="20% - Accent5" xfId="10"/>
    <cellStyle name="20% - Accent6" xfId="12"/>
    <cellStyle name="40% - Accent1" xfId="2"/>
    <cellStyle name="40% - Accent2" xfId="14"/>
    <cellStyle name="40% - Accent3" xfId="16"/>
    <cellStyle name="40% - Accent4" xfId="17"/>
    <cellStyle name="40% - Accent5" xfId="18"/>
    <cellStyle name="40% - Accent6" xfId="19"/>
    <cellStyle name="60% - Accent1" xfId="9"/>
    <cellStyle name="60% - Accent2" xfId="1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5"/>
    <cellStyle name="Check Cell" xfId="35"/>
    <cellStyle name="Explanatory Text" xfId="36"/>
    <cellStyle name="Good" xfId="21"/>
    <cellStyle name="Heading 1" xfId="37"/>
    <cellStyle name="Heading 2" xfId="34"/>
    <cellStyle name="Heading 3" xfId="38"/>
    <cellStyle name="Heading 4" xfId="39"/>
    <cellStyle name="Input" xfId="41"/>
    <cellStyle name="Linked Cell" xfId="42"/>
    <cellStyle name="Navadno" xfId="0" builtinId="0"/>
    <cellStyle name="Navadno 2" xfId="3"/>
    <cellStyle name="Navadno 3" xfId="44"/>
    <cellStyle name="Navadno 4" xfId="4"/>
    <cellStyle name="Navadno 5" xfId="40"/>
    <cellStyle name="Navadno 6" xfId="45"/>
    <cellStyle name="Navadno 7" xfId="43"/>
    <cellStyle name="Neutral" xfId="46"/>
    <cellStyle name="Note" xfId="33"/>
    <cellStyle name="Output" xfId="20"/>
    <cellStyle name="Title" xfId="13"/>
    <cellStyle name="Total" xfId="47"/>
    <cellStyle name="Warning Text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view="pageBreakPreview" zoomScaleSheetLayoutView="100" workbookViewId="0">
      <selection activeCell="L17" sqref="J14:L17"/>
    </sheetView>
  </sheetViews>
  <sheetFormatPr defaultColWidth="9.140625" defaultRowHeight="15" x14ac:dyDescent="0.25"/>
  <cols>
    <col min="1" max="1" width="4.42578125" style="47" bestFit="1" customWidth="1"/>
    <col min="2" max="2" width="7.140625" style="6" customWidth="1"/>
    <col min="3" max="3" width="30.7109375" style="6" customWidth="1"/>
    <col min="4" max="4" width="10.28515625" style="6" customWidth="1"/>
    <col min="5" max="5" width="9.140625" style="6"/>
    <col min="6" max="7" width="10.28515625" style="6" customWidth="1"/>
    <col min="8" max="8" width="13.7109375" style="6" customWidth="1"/>
    <col min="9" max="9" width="14.28515625" style="6" customWidth="1"/>
    <col min="10" max="10" width="19.7109375" style="6" customWidth="1"/>
    <col min="11" max="11" width="22" style="6" customWidth="1"/>
    <col min="12" max="12" width="21.5703125" style="6" customWidth="1"/>
    <col min="13" max="13" width="9.140625" style="6"/>
    <col min="14" max="14" width="11.85546875" style="6" customWidth="1"/>
    <col min="15" max="16384" width="9.140625" style="6"/>
  </cols>
  <sheetData>
    <row r="1" spans="1:14" s="1" customFormat="1" ht="26.25" customHeight="1" x14ac:dyDescent="0.25">
      <c r="A1" s="46"/>
      <c r="B1" s="87" t="s">
        <v>0</v>
      </c>
      <c r="C1" s="87"/>
      <c r="D1" s="87"/>
      <c r="E1" s="87"/>
      <c r="I1" s="88" t="s">
        <v>1</v>
      </c>
      <c r="J1" s="88"/>
      <c r="K1" s="88"/>
      <c r="L1" s="88"/>
    </row>
    <row r="2" spans="1:14" s="1" customFormat="1" x14ac:dyDescent="0.25">
      <c r="A2" s="46"/>
      <c r="B2" s="89" t="s">
        <v>2</v>
      </c>
      <c r="C2" s="89"/>
      <c r="D2" s="89"/>
      <c r="E2" s="89"/>
      <c r="I2" s="90" t="s">
        <v>3</v>
      </c>
      <c r="J2" s="90"/>
      <c r="K2" s="90"/>
      <c r="L2" s="90"/>
    </row>
    <row r="3" spans="1:14" s="1" customFormat="1" x14ac:dyDescent="0.25">
      <c r="A3" s="46"/>
      <c r="B3" s="85" t="s">
        <v>104</v>
      </c>
      <c r="C3" s="85"/>
      <c r="D3" s="85"/>
      <c r="E3" s="85"/>
      <c r="I3" s="86" t="s">
        <v>4</v>
      </c>
      <c r="J3" s="86"/>
      <c r="K3" s="86"/>
      <c r="L3" s="86"/>
    </row>
    <row r="4" spans="1:14" s="1" customFormat="1" x14ac:dyDescent="0.25">
      <c r="A4" s="46"/>
      <c r="B4" s="85" t="s">
        <v>5</v>
      </c>
      <c r="C4" s="85"/>
      <c r="D4" s="85"/>
      <c r="E4" s="85"/>
      <c r="I4" s="86" t="s">
        <v>6</v>
      </c>
      <c r="J4" s="86"/>
      <c r="K4" s="86"/>
      <c r="L4" s="86"/>
    </row>
    <row r="5" spans="1:14" s="1" customFormat="1" x14ac:dyDescent="0.25">
      <c r="A5" s="46"/>
      <c r="B5" s="85" t="s">
        <v>7</v>
      </c>
      <c r="C5" s="85"/>
      <c r="D5" s="85"/>
      <c r="E5" s="85"/>
      <c r="I5" s="86" t="s">
        <v>8</v>
      </c>
      <c r="J5" s="86"/>
      <c r="K5" s="86"/>
      <c r="L5" s="86"/>
    </row>
    <row r="6" spans="1:14" s="1" customFormat="1" x14ac:dyDescent="0.25">
      <c r="A6" s="46"/>
      <c r="B6" s="85" t="s">
        <v>9</v>
      </c>
      <c r="C6" s="85"/>
      <c r="D6" s="85"/>
      <c r="E6" s="85"/>
      <c r="I6" s="86" t="s">
        <v>10</v>
      </c>
      <c r="J6" s="86"/>
      <c r="K6" s="86"/>
      <c r="L6" s="86"/>
    </row>
    <row r="8" spans="1:14" ht="18.75" x14ac:dyDescent="0.3">
      <c r="H8" s="7" t="s">
        <v>11</v>
      </c>
    </row>
    <row r="9" spans="1:14" ht="18.75" x14ac:dyDescent="0.3">
      <c r="F9" s="8" t="s">
        <v>12</v>
      </c>
      <c r="G9" s="7" t="s">
        <v>13</v>
      </c>
      <c r="H9" s="9" t="s">
        <v>14</v>
      </c>
    </row>
    <row r="11" spans="1:14" s="1" customFormat="1" ht="51" x14ac:dyDescent="0.25">
      <c r="A11" s="61" t="s">
        <v>105</v>
      </c>
      <c r="B11" s="50" t="s">
        <v>15</v>
      </c>
      <c r="C11" s="11" t="s">
        <v>16</v>
      </c>
      <c r="D11" s="11" t="s">
        <v>17</v>
      </c>
      <c r="E11" s="11" t="s">
        <v>18</v>
      </c>
      <c r="F11" s="12" t="s">
        <v>19</v>
      </c>
      <c r="G11" s="12" t="s">
        <v>20</v>
      </c>
      <c r="H11" s="13" t="s">
        <v>21</v>
      </c>
      <c r="I11" s="13" t="s">
        <v>22</v>
      </c>
      <c r="J11" s="40" t="s">
        <v>23</v>
      </c>
      <c r="K11" s="40" t="s">
        <v>24</v>
      </c>
      <c r="L11" s="40" t="s">
        <v>25</v>
      </c>
      <c r="M11" s="40" t="s">
        <v>20</v>
      </c>
      <c r="N11" s="13" t="s">
        <v>26</v>
      </c>
    </row>
    <row r="12" spans="1:14" s="2" customFormat="1" ht="18" customHeight="1" x14ac:dyDescent="0.2">
      <c r="A12" s="62"/>
      <c r="B12" s="51">
        <v>0</v>
      </c>
      <c r="C12" s="15">
        <v>1</v>
      </c>
      <c r="D12" s="15">
        <v>2</v>
      </c>
      <c r="E12" s="15">
        <v>3</v>
      </c>
      <c r="F12" s="16">
        <v>4</v>
      </c>
      <c r="G12" s="16">
        <v>5</v>
      </c>
      <c r="H12" s="17" t="s">
        <v>27</v>
      </c>
      <c r="I12" s="17" t="s">
        <v>28</v>
      </c>
      <c r="J12" s="41">
        <v>8</v>
      </c>
      <c r="K12" s="41">
        <v>9</v>
      </c>
      <c r="L12" s="41">
        <v>10</v>
      </c>
      <c r="M12" s="41">
        <v>11</v>
      </c>
      <c r="N12" s="17" t="s">
        <v>29</v>
      </c>
    </row>
    <row r="13" spans="1:14" x14ac:dyDescent="0.25">
      <c r="A13" s="63"/>
      <c r="B13" s="83" t="s">
        <v>30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29.25" customHeight="1" x14ac:dyDescent="0.25">
      <c r="A14" s="54">
        <v>1224</v>
      </c>
      <c r="B14" s="52">
        <v>1</v>
      </c>
      <c r="C14" s="18" t="s">
        <v>32</v>
      </c>
      <c r="D14" s="19">
        <v>10</v>
      </c>
      <c r="E14" s="45" t="s">
        <v>41</v>
      </c>
      <c r="F14" s="20"/>
      <c r="G14" s="21">
        <v>9.5</v>
      </c>
      <c r="H14" s="22">
        <f t="shared" ref="H14" si="0">F14*1.095</f>
        <v>0</v>
      </c>
      <c r="I14" s="22">
        <f t="shared" ref="I14" si="1">H14*D14</f>
        <v>0</v>
      </c>
      <c r="J14" s="20"/>
      <c r="K14" s="20"/>
      <c r="L14" s="20"/>
      <c r="M14" s="21">
        <v>9.5</v>
      </c>
      <c r="N14" s="22">
        <f t="shared" ref="N14" si="2">L14*1.095</f>
        <v>0</v>
      </c>
    </row>
    <row r="15" spans="1:14" ht="25.5" customHeight="1" x14ac:dyDescent="0.25">
      <c r="A15" s="54">
        <v>1229</v>
      </c>
      <c r="B15" s="52">
        <f>B14+1</f>
        <v>2</v>
      </c>
      <c r="C15" s="18" t="s">
        <v>35</v>
      </c>
      <c r="D15" s="19">
        <v>2.5</v>
      </c>
      <c r="E15" s="45" t="s">
        <v>41</v>
      </c>
      <c r="F15" s="20"/>
      <c r="G15" s="21">
        <v>9.5</v>
      </c>
      <c r="H15" s="22">
        <f>F15*1.095</f>
        <v>0</v>
      </c>
      <c r="I15" s="22">
        <f>H15*D15</f>
        <v>0</v>
      </c>
      <c r="J15" s="20"/>
      <c r="K15" s="20"/>
      <c r="L15" s="20"/>
      <c r="M15" s="21">
        <v>9.5</v>
      </c>
      <c r="N15" s="22">
        <f>L15*1.095</f>
        <v>0</v>
      </c>
    </row>
    <row r="16" spans="1:14" ht="25.5" customHeight="1" x14ac:dyDescent="0.25">
      <c r="A16" s="54">
        <v>1231</v>
      </c>
      <c r="B16" s="52">
        <f t="shared" ref="B16:B17" si="3">B15+1</f>
        <v>3</v>
      </c>
      <c r="C16" s="18" t="s">
        <v>37</v>
      </c>
      <c r="D16" s="19">
        <v>15</v>
      </c>
      <c r="E16" s="45" t="s">
        <v>41</v>
      </c>
      <c r="F16" s="20"/>
      <c r="G16" s="21">
        <v>9.5</v>
      </c>
      <c r="H16" s="22">
        <f>F16*1.095</f>
        <v>0</v>
      </c>
      <c r="I16" s="22">
        <f>H16*D16</f>
        <v>0</v>
      </c>
      <c r="J16" s="20"/>
      <c r="K16" s="20"/>
      <c r="L16" s="20"/>
      <c r="M16" s="21">
        <v>9.5</v>
      </c>
      <c r="N16" s="22">
        <f>L16*1.095</f>
        <v>0</v>
      </c>
    </row>
    <row r="17" spans="1:14" ht="32.25" customHeight="1" x14ac:dyDescent="0.25">
      <c r="A17" s="54">
        <v>1236</v>
      </c>
      <c r="B17" s="52">
        <f t="shared" si="3"/>
        <v>4</v>
      </c>
      <c r="C17" s="18" t="s">
        <v>38</v>
      </c>
      <c r="D17" s="19">
        <v>2.5</v>
      </c>
      <c r="E17" s="45" t="s">
        <v>41</v>
      </c>
      <c r="F17" s="20"/>
      <c r="G17" s="21">
        <v>9.5</v>
      </c>
      <c r="H17" s="22">
        <f>F17*1.095</f>
        <v>0</v>
      </c>
      <c r="I17" s="22">
        <f>H17*D17</f>
        <v>0</v>
      </c>
      <c r="J17" s="20"/>
      <c r="K17" s="20"/>
      <c r="L17" s="20"/>
      <c r="M17" s="21">
        <v>9.5</v>
      </c>
      <c r="N17" s="22">
        <f>L17*1.095</f>
        <v>0</v>
      </c>
    </row>
    <row r="18" spans="1:14" x14ac:dyDescent="0.25">
      <c r="A18" s="54"/>
      <c r="B18" s="44"/>
      <c r="C18" s="23"/>
      <c r="D18" s="23"/>
      <c r="E18" s="23"/>
      <c r="F18" s="23"/>
      <c r="G18" s="23"/>
      <c r="H18" s="23" t="s">
        <v>39</v>
      </c>
      <c r="I18" s="23"/>
      <c r="J18" s="23"/>
      <c r="K18" s="23"/>
      <c r="L18" s="23"/>
      <c r="M18" s="23"/>
      <c r="N18" s="23"/>
    </row>
    <row r="19" spans="1:14" ht="25.5" x14ac:dyDescent="0.25">
      <c r="A19" s="54">
        <v>1225</v>
      </c>
      <c r="B19" s="52">
        <f>B17+1</f>
        <v>5</v>
      </c>
      <c r="C19" s="18" t="s">
        <v>40</v>
      </c>
      <c r="D19" s="19">
        <v>22</v>
      </c>
      <c r="E19" s="19" t="s">
        <v>41</v>
      </c>
      <c r="F19" s="20"/>
      <c r="G19" s="21">
        <v>9.5</v>
      </c>
      <c r="H19" s="22">
        <f t="shared" ref="H19" si="4">F19*1.095</f>
        <v>0</v>
      </c>
      <c r="I19" s="22">
        <f t="shared" ref="I19" si="5">H19*D19</f>
        <v>0</v>
      </c>
      <c r="J19" s="20"/>
      <c r="K19" s="20"/>
      <c r="L19" s="20"/>
      <c r="M19" s="21">
        <v>9.5</v>
      </c>
      <c r="N19" s="22">
        <f t="shared" ref="N19" si="6">L19*1.095</f>
        <v>0</v>
      </c>
    </row>
    <row r="20" spans="1:14" ht="25.5" x14ac:dyDescent="0.25">
      <c r="A20" s="54">
        <v>1226</v>
      </c>
      <c r="B20" s="52">
        <f>B19+1</f>
        <v>6</v>
      </c>
      <c r="C20" s="18" t="s">
        <v>42</v>
      </c>
      <c r="D20" s="19">
        <v>12</v>
      </c>
      <c r="E20" s="19" t="s">
        <v>41</v>
      </c>
      <c r="F20" s="20"/>
      <c r="G20" s="21">
        <v>9.5</v>
      </c>
      <c r="H20" s="22">
        <f t="shared" ref="H20:H34" si="7">F20*1.095</f>
        <v>0</v>
      </c>
      <c r="I20" s="22">
        <f t="shared" ref="I20:I34" si="8">H20*D20</f>
        <v>0</v>
      </c>
      <c r="J20" s="20"/>
      <c r="K20" s="20"/>
      <c r="L20" s="20"/>
      <c r="M20" s="21">
        <v>9.5</v>
      </c>
      <c r="N20" s="22">
        <f t="shared" ref="N20:N34" si="9">L20*1.095</f>
        <v>0</v>
      </c>
    </row>
    <row r="21" spans="1:14" ht="25.5" x14ac:dyDescent="0.25">
      <c r="A21" s="54">
        <v>1227</v>
      </c>
      <c r="B21" s="52">
        <f t="shared" ref="B21:B34" si="10">B20+1</f>
        <v>7</v>
      </c>
      <c r="C21" s="24" t="s">
        <v>43</v>
      </c>
      <c r="D21" s="19">
        <v>10</v>
      </c>
      <c r="E21" s="19" t="s">
        <v>41</v>
      </c>
      <c r="F21" s="20"/>
      <c r="G21" s="21">
        <v>9.5</v>
      </c>
      <c r="H21" s="22">
        <f t="shared" si="7"/>
        <v>0</v>
      </c>
      <c r="I21" s="22">
        <f t="shared" si="8"/>
        <v>0</v>
      </c>
      <c r="J21" s="20"/>
      <c r="K21" s="20"/>
      <c r="L21" s="20"/>
      <c r="M21" s="21">
        <v>9.5</v>
      </c>
      <c r="N21" s="22">
        <f t="shared" si="9"/>
        <v>0</v>
      </c>
    </row>
    <row r="22" spans="1:14" ht="25.5" x14ac:dyDescent="0.25">
      <c r="A22" s="54">
        <v>1228</v>
      </c>
      <c r="B22" s="52">
        <f t="shared" si="10"/>
        <v>8</v>
      </c>
      <c r="C22" s="18" t="s">
        <v>44</v>
      </c>
      <c r="D22" s="19">
        <v>62</v>
      </c>
      <c r="E22" s="19" t="s">
        <v>41</v>
      </c>
      <c r="F22" s="20"/>
      <c r="G22" s="21">
        <v>9.5</v>
      </c>
      <c r="H22" s="22">
        <f t="shared" si="7"/>
        <v>0</v>
      </c>
      <c r="I22" s="22">
        <f t="shared" si="8"/>
        <v>0</v>
      </c>
      <c r="J22" s="20"/>
      <c r="K22" s="20"/>
      <c r="L22" s="20"/>
      <c r="M22" s="21">
        <v>9.5</v>
      </c>
      <c r="N22" s="22">
        <f t="shared" si="9"/>
        <v>0</v>
      </c>
    </row>
    <row r="23" spans="1:14" ht="25.5" x14ac:dyDescent="0.25">
      <c r="A23" s="54">
        <v>1230</v>
      </c>
      <c r="B23" s="52">
        <f t="shared" si="10"/>
        <v>9</v>
      </c>
      <c r="C23" s="18" t="s">
        <v>45</v>
      </c>
      <c r="D23" s="19">
        <v>47</v>
      </c>
      <c r="E23" s="19" t="s">
        <v>41</v>
      </c>
      <c r="F23" s="20"/>
      <c r="G23" s="21">
        <v>9.5</v>
      </c>
      <c r="H23" s="22">
        <f t="shared" si="7"/>
        <v>0</v>
      </c>
      <c r="I23" s="22">
        <f t="shared" si="8"/>
        <v>0</v>
      </c>
      <c r="J23" s="20"/>
      <c r="K23" s="20"/>
      <c r="L23" s="20"/>
      <c r="M23" s="21">
        <v>9.5</v>
      </c>
      <c r="N23" s="22">
        <f t="shared" si="9"/>
        <v>0</v>
      </c>
    </row>
    <row r="24" spans="1:14" s="60" customFormat="1" ht="25.5" x14ac:dyDescent="0.25">
      <c r="A24" s="57">
        <v>1692</v>
      </c>
      <c r="B24" s="52">
        <f t="shared" si="10"/>
        <v>10</v>
      </c>
      <c r="C24" s="58" t="s">
        <v>106</v>
      </c>
      <c r="D24" s="45">
        <v>10</v>
      </c>
      <c r="E24" s="45" t="s">
        <v>41</v>
      </c>
      <c r="F24" s="59"/>
      <c r="G24" s="21">
        <v>9.5</v>
      </c>
      <c r="H24" s="22">
        <f t="shared" ref="H24" si="11">F24*1.095</f>
        <v>0</v>
      </c>
      <c r="I24" s="22">
        <f t="shared" ref="I24" si="12">H24*D24</f>
        <v>0</v>
      </c>
      <c r="J24" s="59"/>
      <c r="K24" s="59"/>
      <c r="L24" s="59"/>
      <c r="M24" s="21">
        <v>9.5</v>
      </c>
      <c r="N24" s="22">
        <f t="shared" si="9"/>
        <v>0</v>
      </c>
    </row>
    <row r="25" spans="1:14" ht="25.5" x14ac:dyDescent="0.25">
      <c r="A25" s="54">
        <v>1232</v>
      </c>
      <c r="B25" s="52">
        <f t="shared" si="10"/>
        <v>11</v>
      </c>
      <c r="C25" s="18" t="s">
        <v>46</v>
      </c>
      <c r="D25" s="19">
        <v>7</v>
      </c>
      <c r="E25" s="19" t="s">
        <v>41</v>
      </c>
      <c r="F25" s="20"/>
      <c r="G25" s="21">
        <v>9.5</v>
      </c>
      <c r="H25" s="22">
        <f t="shared" si="7"/>
        <v>0</v>
      </c>
      <c r="I25" s="22">
        <f t="shared" si="8"/>
        <v>0</v>
      </c>
      <c r="J25" s="20"/>
      <c r="K25" s="20"/>
      <c r="L25" s="20"/>
      <c r="M25" s="21">
        <v>9.5</v>
      </c>
      <c r="N25" s="22">
        <f t="shared" si="9"/>
        <v>0</v>
      </c>
    </row>
    <row r="26" spans="1:14" ht="25.5" x14ac:dyDescent="0.25">
      <c r="A26" s="54">
        <v>1233</v>
      </c>
      <c r="B26" s="52">
        <f t="shared" si="10"/>
        <v>12</v>
      </c>
      <c r="C26" s="18" t="s">
        <v>47</v>
      </c>
      <c r="D26" s="19">
        <v>2.5</v>
      </c>
      <c r="E26" s="19" t="s">
        <v>41</v>
      </c>
      <c r="F26" s="20"/>
      <c r="G26" s="21">
        <v>9.5</v>
      </c>
      <c r="H26" s="22">
        <f t="shared" si="7"/>
        <v>0</v>
      </c>
      <c r="I26" s="22">
        <f t="shared" si="8"/>
        <v>0</v>
      </c>
      <c r="J26" s="20"/>
      <c r="K26" s="20"/>
      <c r="L26" s="20"/>
      <c r="M26" s="21">
        <v>9.5</v>
      </c>
      <c r="N26" s="22">
        <f t="shared" si="9"/>
        <v>0</v>
      </c>
    </row>
    <row r="27" spans="1:14" ht="25.5" x14ac:dyDescent="0.25">
      <c r="A27" s="54">
        <v>1234</v>
      </c>
      <c r="B27" s="52">
        <f t="shared" si="10"/>
        <v>13</v>
      </c>
      <c r="C27" s="18" t="s">
        <v>48</v>
      </c>
      <c r="D27" s="19">
        <v>10</v>
      </c>
      <c r="E27" s="19" t="s">
        <v>41</v>
      </c>
      <c r="F27" s="20"/>
      <c r="G27" s="21">
        <v>9.5</v>
      </c>
      <c r="H27" s="22">
        <f t="shared" si="7"/>
        <v>0</v>
      </c>
      <c r="I27" s="22">
        <f t="shared" si="8"/>
        <v>0</v>
      </c>
      <c r="J27" s="20"/>
      <c r="K27" s="20"/>
      <c r="L27" s="20"/>
      <c r="M27" s="21">
        <v>9.5</v>
      </c>
      <c r="N27" s="22">
        <f t="shared" si="9"/>
        <v>0</v>
      </c>
    </row>
    <row r="28" spans="1:14" ht="25.5" x14ac:dyDescent="0.25">
      <c r="A28" s="54">
        <v>1235</v>
      </c>
      <c r="B28" s="52">
        <f t="shared" si="10"/>
        <v>14</v>
      </c>
      <c r="C28" s="18" t="s">
        <v>49</v>
      </c>
      <c r="D28" s="19">
        <v>7.5</v>
      </c>
      <c r="E28" s="19" t="s">
        <v>41</v>
      </c>
      <c r="F28" s="20"/>
      <c r="G28" s="21">
        <v>9.5</v>
      </c>
      <c r="H28" s="22">
        <f t="shared" si="7"/>
        <v>0</v>
      </c>
      <c r="I28" s="22">
        <f t="shared" si="8"/>
        <v>0</v>
      </c>
      <c r="J28" s="20"/>
      <c r="K28" s="20"/>
      <c r="L28" s="20"/>
      <c r="M28" s="21">
        <v>9.5</v>
      </c>
      <c r="N28" s="22">
        <f t="shared" si="9"/>
        <v>0</v>
      </c>
    </row>
    <row r="29" spans="1:14" ht="38.25" x14ac:dyDescent="0.25">
      <c r="A29" s="54">
        <v>1237</v>
      </c>
      <c r="B29" s="52">
        <f t="shared" si="10"/>
        <v>15</v>
      </c>
      <c r="C29" s="18" t="s">
        <v>50</v>
      </c>
      <c r="D29" s="19">
        <v>40</v>
      </c>
      <c r="E29" s="19" t="s">
        <v>41</v>
      </c>
      <c r="F29" s="20"/>
      <c r="G29" s="21">
        <v>9.5</v>
      </c>
      <c r="H29" s="22">
        <f t="shared" si="7"/>
        <v>0</v>
      </c>
      <c r="I29" s="22">
        <f t="shared" si="8"/>
        <v>0</v>
      </c>
      <c r="J29" s="20"/>
      <c r="K29" s="20"/>
      <c r="L29" s="20"/>
      <c r="M29" s="21">
        <v>9.5</v>
      </c>
      <c r="N29" s="22">
        <f t="shared" si="9"/>
        <v>0</v>
      </c>
    </row>
    <row r="30" spans="1:14" ht="25.5" x14ac:dyDescent="0.25">
      <c r="A30" s="54">
        <v>1244</v>
      </c>
      <c r="B30" s="52">
        <f t="shared" si="10"/>
        <v>16</v>
      </c>
      <c r="C30" s="24" t="s">
        <v>51</v>
      </c>
      <c r="D30" s="19">
        <v>60</v>
      </c>
      <c r="E30" s="19" t="s">
        <v>41</v>
      </c>
      <c r="F30" s="20"/>
      <c r="G30" s="21">
        <v>9.5</v>
      </c>
      <c r="H30" s="22">
        <f t="shared" si="7"/>
        <v>0</v>
      </c>
      <c r="I30" s="22">
        <f t="shared" si="8"/>
        <v>0</v>
      </c>
      <c r="J30" s="20"/>
      <c r="K30" s="20"/>
      <c r="L30" s="20"/>
      <c r="M30" s="21">
        <v>9.5</v>
      </c>
      <c r="N30" s="22">
        <f t="shared" si="9"/>
        <v>0</v>
      </c>
    </row>
    <row r="31" spans="1:14" ht="25.5" x14ac:dyDescent="0.25">
      <c r="A31" s="54">
        <v>1246</v>
      </c>
      <c r="B31" s="52">
        <f t="shared" si="10"/>
        <v>17</v>
      </c>
      <c r="C31" s="24" t="s">
        <v>52</v>
      </c>
      <c r="D31" s="19">
        <v>80</v>
      </c>
      <c r="E31" s="19" t="s">
        <v>41</v>
      </c>
      <c r="F31" s="20"/>
      <c r="G31" s="21">
        <v>9.5</v>
      </c>
      <c r="H31" s="22">
        <f t="shared" si="7"/>
        <v>0</v>
      </c>
      <c r="I31" s="22">
        <f t="shared" si="8"/>
        <v>0</v>
      </c>
      <c r="J31" s="20"/>
      <c r="K31" s="20"/>
      <c r="L31" s="20"/>
      <c r="M31" s="21">
        <v>9.5</v>
      </c>
      <c r="N31" s="22">
        <f t="shared" si="9"/>
        <v>0</v>
      </c>
    </row>
    <row r="32" spans="1:14" ht="38.25" x14ac:dyDescent="0.25">
      <c r="A32" s="54">
        <v>1245</v>
      </c>
      <c r="B32" s="52">
        <f t="shared" si="10"/>
        <v>18</v>
      </c>
      <c r="C32" s="18" t="s">
        <v>53</v>
      </c>
      <c r="D32" s="19">
        <v>45</v>
      </c>
      <c r="E32" s="19" t="s">
        <v>41</v>
      </c>
      <c r="F32" s="20"/>
      <c r="G32" s="21">
        <v>9.5</v>
      </c>
      <c r="H32" s="22">
        <f t="shared" si="7"/>
        <v>0</v>
      </c>
      <c r="I32" s="22">
        <f t="shared" si="8"/>
        <v>0</v>
      </c>
      <c r="J32" s="20"/>
      <c r="K32" s="20"/>
      <c r="L32" s="20"/>
      <c r="M32" s="21">
        <v>9.5</v>
      </c>
      <c r="N32" s="22">
        <f t="shared" si="9"/>
        <v>0</v>
      </c>
    </row>
    <row r="33" spans="1:14" ht="25.5" x14ac:dyDescent="0.25">
      <c r="A33" s="54">
        <v>1247</v>
      </c>
      <c r="B33" s="52">
        <f t="shared" si="10"/>
        <v>19</v>
      </c>
      <c r="C33" s="24" t="s">
        <v>54</v>
      </c>
      <c r="D33" s="19">
        <v>5</v>
      </c>
      <c r="E33" s="19" t="s">
        <v>41</v>
      </c>
      <c r="F33" s="20"/>
      <c r="G33" s="21">
        <v>9.5</v>
      </c>
      <c r="H33" s="22">
        <f t="shared" si="7"/>
        <v>0</v>
      </c>
      <c r="I33" s="22">
        <f t="shared" si="8"/>
        <v>0</v>
      </c>
      <c r="J33" s="20"/>
      <c r="K33" s="20"/>
      <c r="L33" s="20"/>
      <c r="M33" s="21">
        <v>9.5</v>
      </c>
      <c r="N33" s="22">
        <f t="shared" si="9"/>
        <v>0</v>
      </c>
    </row>
    <row r="34" spans="1:14" ht="25.5" x14ac:dyDescent="0.25">
      <c r="A34" s="54">
        <v>1248</v>
      </c>
      <c r="B34" s="52">
        <f t="shared" si="10"/>
        <v>20</v>
      </c>
      <c r="C34" s="24" t="s">
        <v>55</v>
      </c>
      <c r="D34" s="19">
        <v>5</v>
      </c>
      <c r="E34" s="19" t="s">
        <v>41</v>
      </c>
      <c r="F34" s="20"/>
      <c r="G34" s="21">
        <v>9.5</v>
      </c>
      <c r="H34" s="22">
        <f t="shared" si="7"/>
        <v>0</v>
      </c>
      <c r="I34" s="22">
        <f t="shared" si="8"/>
        <v>0</v>
      </c>
      <c r="J34" s="20"/>
      <c r="K34" s="20"/>
      <c r="L34" s="20"/>
      <c r="M34" s="21">
        <v>9.5</v>
      </c>
      <c r="N34" s="22">
        <f t="shared" si="9"/>
        <v>0</v>
      </c>
    </row>
    <row r="35" spans="1:14" x14ac:dyDescent="0.25">
      <c r="A35" s="54"/>
      <c r="B35" s="84" t="s">
        <v>56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38.25" customHeight="1" x14ac:dyDescent="0.25">
      <c r="A36" s="54">
        <v>1238</v>
      </c>
      <c r="B36" s="52">
        <f>B34+1</f>
        <v>21</v>
      </c>
      <c r="C36" s="18" t="s">
        <v>57</v>
      </c>
      <c r="D36" s="19">
        <v>70</v>
      </c>
      <c r="E36" s="45" t="s">
        <v>41</v>
      </c>
      <c r="F36" s="20"/>
      <c r="G36" s="21">
        <v>9.5</v>
      </c>
      <c r="H36" s="22">
        <f t="shared" ref="H36" si="13">F36*1.095</f>
        <v>0</v>
      </c>
      <c r="I36" s="22">
        <f t="shared" ref="I36" si="14">H36*D36</f>
        <v>0</v>
      </c>
      <c r="J36" s="20"/>
      <c r="K36" s="20"/>
      <c r="L36" s="20"/>
      <c r="M36" s="21">
        <v>9.5</v>
      </c>
      <c r="N36" s="22">
        <f t="shared" ref="N36" si="15">L36*1.095</f>
        <v>0</v>
      </c>
    </row>
    <row r="37" spans="1:14" ht="38.25" customHeight="1" x14ac:dyDescent="0.25">
      <c r="A37" s="54">
        <v>1239</v>
      </c>
      <c r="B37" s="52">
        <f>B36+1</f>
        <v>22</v>
      </c>
      <c r="C37" s="25" t="s">
        <v>58</v>
      </c>
      <c r="D37" s="26">
        <v>10</v>
      </c>
      <c r="E37" s="56" t="s">
        <v>41</v>
      </c>
      <c r="F37" s="20"/>
      <c r="G37" s="21">
        <v>9.5</v>
      </c>
      <c r="H37" s="22">
        <f>F37*1.095</f>
        <v>0</v>
      </c>
      <c r="I37" s="22">
        <f>H37*D37</f>
        <v>0</v>
      </c>
      <c r="J37" s="20"/>
      <c r="K37" s="20"/>
      <c r="L37" s="20"/>
      <c r="M37" s="21">
        <v>9.5</v>
      </c>
      <c r="N37" s="22">
        <f>L37*1.095</f>
        <v>0</v>
      </c>
    </row>
    <row r="38" spans="1:14" ht="40.5" customHeight="1" x14ac:dyDescent="0.25">
      <c r="A38" s="54">
        <v>1240</v>
      </c>
      <c r="B38" s="52">
        <f t="shared" ref="B38:B41" si="16">B37+1</f>
        <v>23</v>
      </c>
      <c r="C38" s="25" t="s">
        <v>59</v>
      </c>
      <c r="D38" s="26">
        <v>40</v>
      </c>
      <c r="E38" s="56" t="s">
        <v>41</v>
      </c>
      <c r="F38" s="20"/>
      <c r="G38" s="21">
        <v>9.5</v>
      </c>
      <c r="H38" s="22">
        <f>F38*1.095</f>
        <v>0</v>
      </c>
      <c r="I38" s="22">
        <f>H38*D38</f>
        <v>0</v>
      </c>
      <c r="J38" s="20"/>
      <c r="K38" s="20"/>
      <c r="L38" s="20"/>
      <c r="M38" s="21">
        <v>9.5</v>
      </c>
      <c r="N38" s="22">
        <f>L38*1.095</f>
        <v>0</v>
      </c>
    </row>
    <row r="39" spans="1:14" ht="54.75" customHeight="1" x14ac:dyDescent="0.25">
      <c r="A39" s="54">
        <v>1241</v>
      </c>
      <c r="B39" s="52">
        <f t="shared" si="16"/>
        <v>24</v>
      </c>
      <c r="C39" s="25" t="s">
        <v>107</v>
      </c>
      <c r="D39" s="26">
        <v>30</v>
      </c>
      <c r="E39" s="56" t="s">
        <v>41</v>
      </c>
      <c r="F39" s="20"/>
      <c r="G39" s="21">
        <v>9.5</v>
      </c>
      <c r="H39" s="22">
        <f>F39*1.095</f>
        <v>0</v>
      </c>
      <c r="I39" s="22">
        <f>H39*D39</f>
        <v>0</v>
      </c>
      <c r="J39" s="20"/>
      <c r="K39" s="20"/>
      <c r="L39" s="20"/>
      <c r="M39" s="21">
        <v>9.5</v>
      </c>
      <c r="N39" s="22">
        <f>L39*1.095</f>
        <v>0</v>
      </c>
    </row>
    <row r="40" spans="1:14" ht="38.25" customHeight="1" x14ac:dyDescent="0.25">
      <c r="A40" s="54">
        <v>1242</v>
      </c>
      <c r="B40" s="52">
        <f t="shared" si="16"/>
        <v>25</v>
      </c>
      <c r="C40" s="25" t="s">
        <v>60</v>
      </c>
      <c r="D40" s="26">
        <v>5</v>
      </c>
      <c r="E40" s="56" t="s">
        <v>41</v>
      </c>
      <c r="F40" s="20"/>
      <c r="G40" s="21">
        <v>9.5</v>
      </c>
      <c r="H40" s="22">
        <f>F40*1.095</f>
        <v>0</v>
      </c>
      <c r="I40" s="22">
        <f>H40*D40</f>
        <v>0</v>
      </c>
      <c r="J40" s="20"/>
      <c r="K40" s="20"/>
      <c r="L40" s="20"/>
      <c r="M40" s="21">
        <v>9.5</v>
      </c>
      <c r="N40" s="22">
        <f>L40*1.095</f>
        <v>0</v>
      </c>
    </row>
    <row r="41" spans="1:14" ht="58.5" customHeight="1" x14ac:dyDescent="0.25">
      <c r="A41" s="54">
        <v>1243</v>
      </c>
      <c r="B41" s="52">
        <f t="shared" si="16"/>
        <v>26</v>
      </c>
      <c r="C41" s="25" t="s">
        <v>61</v>
      </c>
      <c r="D41" s="26">
        <v>10</v>
      </c>
      <c r="E41" s="56" t="s">
        <v>41</v>
      </c>
      <c r="F41" s="20"/>
      <c r="G41" s="21">
        <v>9.5</v>
      </c>
      <c r="H41" s="22">
        <f>F41*1.095</f>
        <v>0</v>
      </c>
      <c r="I41" s="22">
        <f>H41*D41</f>
        <v>0</v>
      </c>
      <c r="J41" s="20"/>
      <c r="K41" s="20"/>
      <c r="L41" s="20"/>
      <c r="M41" s="21">
        <v>9.5</v>
      </c>
      <c r="N41" s="22">
        <f>L41*1.095</f>
        <v>0</v>
      </c>
    </row>
    <row r="42" spans="1:14" s="3" customFormat="1" ht="19.5" customHeight="1" x14ac:dyDescent="0.25">
      <c r="A42" s="55"/>
      <c r="B42" s="53"/>
      <c r="C42" s="28" t="s">
        <v>62</v>
      </c>
      <c r="D42" s="27"/>
      <c r="E42" s="27"/>
      <c r="F42" s="29">
        <f>SUM(F14:F17,F19:F34,F36:F41)</f>
        <v>0</v>
      </c>
      <c r="G42" s="29"/>
      <c r="H42" s="29">
        <f t="shared" ref="H42:I42" si="17">SUM(H14:H17,H19:H34,H36:H41)</f>
        <v>0</v>
      </c>
      <c r="I42" s="29">
        <f t="shared" si="17"/>
        <v>0</v>
      </c>
      <c r="J42" s="29"/>
      <c r="K42" s="29"/>
      <c r="L42" s="29">
        <f>SUM(L14:L17,L19:L34,L36:L41)</f>
        <v>0</v>
      </c>
      <c r="M42" s="29"/>
      <c r="N42" s="29">
        <f>SUM(N14:N17,N19:N34,N36:N41)</f>
        <v>0</v>
      </c>
    </row>
    <row r="44" spans="1:14" s="1" customFormat="1" x14ac:dyDescent="0.25">
      <c r="A44" s="46"/>
      <c r="B44" s="81" t="s">
        <v>63</v>
      </c>
      <c r="C44" s="81"/>
      <c r="D44" s="81"/>
      <c r="E44" s="81"/>
      <c r="F44" s="81"/>
      <c r="G44" s="81"/>
      <c r="H44" s="81"/>
    </row>
    <row r="45" spans="1:14" s="1" customFormat="1" x14ac:dyDescent="0.25">
      <c r="A45" s="46"/>
      <c r="B45" s="79" t="s">
        <v>64</v>
      </c>
      <c r="C45" s="79"/>
      <c r="D45" s="79"/>
      <c r="E45" s="80" t="s">
        <v>65</v>
      </c>
      <c r="F45" s="80"/>
      <c r="G45" s="80"/>
      <c r="H45" s="80"/>
      <c r="I45" s="80"/>
      <c r="J45" s="80"/>
      <c r="K45" s="80"/>
      <c r="L45" s="80"/>
      <c r="M45" s="80"/>
      <c r="N45" s="80"/>
    </row>
    <row r="46" spans="1:14" s="1" customFormat="1" x14ac:dyDescent="0.25">
      <c r="A46" s="46"/>
      <c r="B46" s="79" t="s">
        <v>66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s="1" customFormat="1" x14ac:dyDescent="0.25">
      <c r="A47" s="46"/>
      <c r="B47" s="79" t="s">
        <v>67</v>
      </c>
      <c r="C47" s="7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s="1" customFormat="1" x14ac:dyDescent="0.25">
      <c r="A48" s="46"/>
      <c r="B48" s="79" t="s">
        <v>68</v>
      </c>
      <c r="C48" s="79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s="1" customFormat="1" x14ac:dyDescent="0.25">
      <c r="A49" s="46"/>
      <c r="B49" s="79" t="s">
        <v>69</v>
      </c>
      <c r="C49" s="79"/>
      <c r="D49" s="79"/>
      <c r="E49" s="80" t="s">
        <v>70</v>
      </c>
      <c r="F49" s="80"/>
      <c r="G49" s="80"/>
      <c r="H49" s="80"/>
      <c r="I49" s="80"/>
      <c r="J49" s="80"/>
      <c r="K49" s="80"/>
      <c r="L49" s="80"/>
      <c r="M49" s="80"/>
      <c r="N49" s="80"/>
    </row>
    <row r="50" spans="1:14" s="1" customFormat="1" ht="30" customHeight="1" x14ac:dyDescent="0.25">
      <c r="A50" s="46"/>
      <c r="B50" s="82" t="s">
        <v>71</v>
      </c>
      <c r="C50" s="82"/>
      <c r="D50" s="82"/>
      <c r="E50" s="80" t="s">
        <v>72</v>
      </c>
      <c r="F50" s="80"/>
      <c r="G50" s="80"/>
      <c r="H50" s="80"/>
      <c r="I50" s="80"/>
      <c r="J50" s="80"/>
      <c r="K50" s="80"/>
      <c r="L50" s="80"/>
      <c r="M50" s="80"/>
      <c r="N50" s="80"/>
    </row>
    <row r="51" spans="1:14" s="1" customFormat="1" x14ac:dyDescent="0.25">
      <c r="A51" s="46"/>
      <c r="B51" s="79" t="s">
        <v>73</v>
      </c>
      <c r="C51" s="79"/>
      <c r="D51" s="79"/>
      <c r="E51" s="80" t="s">
        <v>74</v>
      </c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" customFormat="1" x14ac:dyDescent="0.25">
      <c r="A52" s="46"/>
      <c r="B52" s="79" t="s">
        <v>75</v>
      </c>
      <c r="C52" s="79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" customFormat="1" ht="30" customHeight="1" x14ac:dyDescent="0.25">
      <c r="A53" s="46"/>
      <c r="B53" s="79" t="s">
        <v>76</v>
      </c>
      <c r="C53" s="79"/>
      <c r="D53" s="79"/>
      <c r="E53" s="80" t="s">
        <v>77</v>
      </c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" customFormat="1" x14ac:dyDescent="0.25">
      <c r="A54" s="46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4" s="1" customFormat="1" x14ac:dyDescent="0.25">
      <c r="A55" s="46"/>
      <c r="B55" s="81" t="s">
        <v>78</v>
      </c>
      <c r="C55" s="81"/>
    </row>
    <row r="56" spans="1:14" s="1" customFormat="1" ht="51" x14ac:dyDescent="0.25">
      <c r="A56" s="46"/>
      <c r="B56" s="10" t="s">
        <v>15</v>
      </c>
      <c r="C56" s="11" t="s">
        <v>16</v>
      </c>
      <c r="D56" s="11" t="s">
        <v>17</v>
      </c>
      <c r="E56" s="11" t="s">
        <v>18</v>
      </c>
      <c r="F56" s="12" t="s">
        <v>19</v>
      </c>
      <c r="G56" s="12" t="s">
        <v>20</v>
      </c>
      <c r="H56" s="13" t="s">
        <v>21</v>
      </c>
      <c r="I56" s="13" t="s">
        <v>22</v>
      </c>
      <c r="J56" s="40" t="s">
        <v>23</v>
      </c>
      <c r="K56" s="40" t="s">
        <v>24</v>
      </c>
      <c r="L56" s="40" t="s">
        <v>25</v>
      </c>
      <c r="M56" s="40" t="s">
        <v>20</v>
      </c>
      <c r="N56" s="13" t="s">
        <v>26</v>
      </c>
    </row>
    <row r="57" spans="1:14" s="1" customFormat="1" x14ac:dyDescent="0.25">
      <c r="A57" s="46"/>
      <c r="B57" s="14">
        <v>0</v>
      </c>
      <c r="C57" s="15">
        <v>1</v>
      </c>
      <c r="D57" s="15">
        <v>2</v>
      </c>
      <c r="E57" s="15">
        <v>3</v>
      </c>
      <c r="F57" s="16">
        <v>4</v>
      </c>
      <c r="G57" s="16">
        <v>5</v>
      </c>
      <c r="H57" s="17" t="s">
        <v>27</v>
      </c>
      <c r="I57" s="17" t="s">
        <v>28</v>
      </c>
      <c r="J57" s="41">
        <v>8</v>
      </c>
      <c r="K57" s="41">
        <v>9</v>
      </c>
      <c r="L57" s="41">
        <v>10</v>
      </c>
      <c r="M57" s="41">
        <v>11</v>
      </c>
      <c r="N57" s="17" t="s">
        <v>29</v>
      </c>
    </row>
    <row r="58" spans="1:14" s="1" customFormat="1" x14ac:dyDescent="0.25">
      <c r="A58" s="46"/>
      <c r="B58" s="75" t="s">
        <v>79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1" customFormat="1" x14ac:dyDescent="0.25">
      <c r="A59" s="46"/>
      <c r="B59" s="31" t="s">
        <v>31</v>
      </c>
      <c r="C59" s="32" t="s">
        <v>80</v>
      </c>
      <c r="D59" s="33">
        <v>50</v>
      </c>
      <c r="E59" s="33" t="s">
        <v>33</v>
      </c>
      <c r="F59" s="33">
        <v>1.25</v>
      </c>
      <c r="G59" s="33">
        <v>9.5</v>
      </c>
      <c r="H59" s="34">
        <f>F59*1.095</f>
        <v>1.3687499999999999</v>
      </c>
      <c r="I59" s="34">
        <f t="shared" ref="I59" si="18">(H59*D59)</f>
        <v>68.4375</v>
      </c>
      <c r="J59" s="33" t="s">
        <v>81</v>
      </c>
      <c r="K59" s="33" t="s">
        <v>82</v>
      </c>
      <c r="L59" s="33">
        <v>1.37</v>
      </c>
      <c r="M59" s="33">
        <v>9.5</v>
      </c>
      <c r="N59" s="34">
        <f t="shared" ref="N59" si="19">L59*1.095</f>
        <v>1.5001500000000001</v>
      </c>
    </row>
    <row r="60" spans="1:14" s="1" customFormat="1" x14ac:dyDescent="0.25">
      <c r="A60" s="46"/>
      <c r="B60" s="31" t="s">
        <v>34</v>
      </c>
      <c r="C60" s="32" t="s">
        <v>83</v>
      </c>
      <c r="D60" s="33">
        <v>20</v>
      </c>
      <c r="E60" s="33" t="s">
        <v>41</v>
      </c>
      <c r="F60" s="33">
        <v>2.52</v>
      </c>
      <c r="G60" s="33">
        <v>9.5</v>
      </c>
      <c r="H60" s="34">
        <f t="shared" ref="H60" si="20">F60*1.095</f>
        <v>2.7593999999999999</v>
      </c>
      <c r="I60" s="34">
        <f>(H60*D60)</f>
        <v>55.187999999999995</v>
      </c>
      <c r="J60" s="33" t="s">
        <v>84</v>
      </c>
      <c r="K60" s="33" t="s">
        <v>85</v>
      </c>
      <c r="L60" s="33">
        <v>2.52</v>
      </c>
      <c r="M60" s="33">
        <v>9.5</v>
      </c>
      <c r="N60" s="34">
        <f>L60*1.095</f>
        <v>2.7593999999999999</v>
      </c>
    </row>
    <row r="61" spans="1:14" s="1" customFormat="1" x14ac:dyDescent="0.25">
      <c r="A61" s="46"/>
      <c r="B61" s="31" t="s">
        <v>36</v>
      </c>
      <c r="C61" s="35" t="s">
        <v>86</v>
      </c>
      <c r="D61" s="33">
        <v>45</v>
      </c>
      <c r="E61" s="33" t="s">
        <v>87</v>
      </c>
      <c r="F61" s="33">
        <v>0.45</v>
      </c>
      <c r="G61" s="33">
        <v>9.5</v>
      </c>
      <c r="H61" s="34">
        <f>F61*1.095</f>
        <v>0.49275000000000002</v>
      </c>
      <c r="I61" s="34">
        <f>(H61*D61)</f>
        <v>22.173750000000002</v>
      </c>
      <c r="J61" s="33" t="s">
        <v>88</v>
      </c>
      <c r="K61" s="33" t="s">
        <v>89</v>
      </c>
      <c r="L61" s="33">
        <v>0.45</v>
      </c>
      <c r="M61" s="33">
        <v>9.5</v>
      </c>
      <c r="N61" s="34">
        <f>L61*1.095</f>
        <v>0.49275000000000002</v>
      </c>
    </row>
    <row r="62" spans="1:14" s="4" customFormat="1" ht="21" customHeight="1" x14ac:dyDescent="0.25">
      <c r="A62" s="48"/>
      <c r="B62" s="36"/>
      <c r="C62" s="37" t="s">
        <v>62</v>
      </c>
      <c r="D62" s="38"/>
      <c r="E62" s="38"/>
      <c r="F62" s="38">
        <f t="shared" ref="F62" si="21">SUM(F59:F61)</f>
        <v>4.22</v>
      </c>
      <c r="G62" s="38"/>
      <c r="H62" s="39">
        <f t="shared" ref="H62" si="22">SUM(H59:H61)</f>
        <v>4.6208999999999998</v>
      </c>
      <c r="I62" s="39">
        <f>SUM(I59:I61)</f>
        <v>145.79925</v>
      </c>
      <c r="J62" s="38"/>
      <c r="K62" s="38"/>
      <c r="L62" s="38">
        <f>SUM(L59:L61)</f>
        <v>4.34</v>
      </c>
      <c r="M62" s="38"/>
      <c r="N62" s="42">
        <f>SUM(N59:N61)</f>
        <v>4.7523</v>
      </c>
    </row>
    <row r="63" spans="1:14" s="5" customFormat="1" x14ac:dyDescent="0.25">
      <c r="A63" s="49"/>
      <c r="B63" s="6"/>
      <c r="C63" s="6"/>
      <c r="D63" s="6"/>
      <c r="E63" s="77"/>
      <c r="F63" s="77"/>
      <c r="G63" s="77"/>
      <c r="H63" s="77"/>
      <c r="I63" s="77"/>
      <c r="J63" s="6"/>
      <c r="K63" s="6"/>
      <c r="L63" s="6"/>
      <c r="M63" s="6"/>
      <c r="N63" s="6"/>
    </row>
    <row r="64" spans="1:14" s="1" customFormat="1" x14ac:dyDescent="0.25">
      <c r="A64" s="46"/>
      <c r="B64" s="78" t="s">
        <v>90</v>
      </c>
      <c r="C64" s="78"/>
    </row>
    <row r="65" spans="2:14" x14ac:dyDescent="0.25">
      <c r="B65" s="91" t="s">
        <v>109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</row>
    <row r="66" spans="2:14" x14ac:dyDescent="0.25">
      <c r="B66" s="71" t="s">
        <v>91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</row>
    <row r="67" spans="2:14" x14ac:dyDescent="0.25">
      <c r="B67" s="71" t="s">
        <v>92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</row>
    <row r="68" spans="2:14" x14ac:dyDescent="0.25">
      <c r="B68" s="71" t="s">
        <v>93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</row>
    <row r="69" spans="2:14" x14ac:dyDescent="0.25">
      <c r="B69" s="66" t="s">
        <v>94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</row>
    <row r="70" spans="2:14" x14ac:dyDescent="0.25">
      <c r="B70" s="71" t="s">
        <v>95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</row>
    <row r="72" spans="2:14" x14ac:dyDescent="0.25">
      <c r="B72" s="74" t="s">
        <v>96</v>
      </c>
      <c r="C72" s="74"/>
      <c r="D72" s="74"/>
      <c r="E72" s="74"/>
      <c r="F72" s="74"/>
      <c r="G72" s="74"/>
      <c r="H72" s="74"/>
    </row>
    <row r="73" spans="2:14" x14ac:dyDescent="0.25">
      <c r="B73" s="66" t="s">
        <v>97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2:14" x14ac:dyDescent="0.25">
      <c r="B74" s="66" t="s">
        <v>98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</row>
    <row r="76" spans="2:14" x14ac:dyDescent="0.25">
      <c r="B76" s="69" t="s">
        <v>99</v>
      </c>
      <c r="C76" s="69"/>
      <c r="D76" s="69"/>
    </row>
    <row r="77" spans="2:14" x14ac:dyDescent="0.25">
      <c r="B77" s="70" t="s">
        <v>100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2:14" x14ac:dyDescent="0.25">
      <c r="B78" s="70" t="s">
        <v>101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80" spans="2:14" x14ac:dyDescent="0.25">
      <c r="B80" s="64" t="s">
        <v>108</v>
      </c>
      <c r="C80" s="65"/>
      <c r="D80" s="65"/>
      <c r="E80" s="65"/>
      <c r="F80" s="43"/>
      <c r="G80" s="43"/>
      <c r="H80" s="65" t="s">
        <v>102</v>
      </c>
      <c r="I80" s="65"/>
      <c r="J80" s="65" t="s">
        <v>103</v>
      </c>
      <c r="K80" s="65"/>
      <c r="L80" s="65"/>
      <c r="M80" s="65"/>
      <c r="N80" s="65"/>
    </row>
  </sheetData>
  <sheetProtection algorithmName="SHA-512" hashValue="Ct23wTp/ATBf89l01ro+oySmSeS30EA+jmnkJ0XturqPeFG3nfkaK3XIvLjMArQT6H6uw+VDYIkSZKifpolnsQ==" saltValue="Vi3d5yQSwZM6/DuKRjmkiA==" spinCount="100000" sheet="1" objects="1" scenarios="1"/>
  <mergeCells count="54">
    <mergeCell ref="B1:E1"/>
    <mergeCell ref="I1:L1"/>
    <mergeCell ref="B2:E2"/>
    <mergeCell ref="I2:L2"/>
    <mergeCell ref="B3:E3"/>
    <mergeCell ref="I3:L3"/>
    <mergeCell ref="B4:E4"/>
    <mergeCell ref="I4:L4"/>
    <mergeCell ref="B5:E5"/>
    <mergeCell ref="I5:L5"/>
    <mergeCell ref="B6:E6"/>
    <mergeCell ref="I6:L6"/>
    <mergeCell ref="B13:N13"/>
    <mergeCell ref="B35:N35"/>
    <mergeCell ref="B44:D44"/>
    <mergeCell ref="E44:H44"/>
    <mergeCell ref="B45:D45"/>
    <mergeCell ref="E45:N45"/>
    <mergeCell ref="B46:D46"/>
    <mergeCell ref="E46:N46"/>
    <mergeCell ref="B47:D47"/>
    <mergeCell ref="E47:N47"/>
    <mergeCell ref="B48:D48"/>
    <mergeCell ref="E48:N48"/>
    <mergeCell ref="B49:D49"/>
    <mergeCell ref="E49:N49"/>
    <mergeCell ref="B50:D50"/>
    <mergeCell ref="E50:N50"/>
    <mergeCell ref="B51:D51"/>
    <mergeCell ref="E51:N51"/>
    <mergeCell ref="B64:C64"/>
    <mergeCell ref="B65:N65"/>
    <mergeCell ref="B66:N66"/>
    <mergeCell ref="B52:D52"/>
    <mergeCell ref="E52:N52"/>
    <mergeCell ref="B53:D53"/>
    <mergeCell ref="E53:N53"/>
    <mergeCell ref="B55:C55"/>
    <mergeCell ref="A11:A13"/>
    <mergeCell ref="B80:E80"/>
    <mergeCell ref="H80:I80"/>
    <mergeCell ref="J80:N80"/>
    <mergeCell ref="B73:N73"/>
    <mergeCell ref="B74:N74"/>
    <mergeCell ref="B76:D76"/>
    <mergeCell ref="B77:N77"/>
    <mergeCell ref="B78:N78"/>
    <mergeCell ref="B67:N67"/>
    <mergeCell ref="B68:N68"/>
    <mergeCell ref="B69:N69"/>
    <mergeCell ref="B70:N70"/>
    <mergeCell ref="B72:H72"/>
    <mergeCell ref="B58:N58"/>
    <mergeCell ref="E63:I6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>
    <oddHeader>&amp;LF: ZAMRZNJENO SADJE , ZELENJAVA IN RIBE&amp;C1. 5. 2016 - 30. 4. 2017&amp;R&amp;N</oddHead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 ZAMRZNJENO S, Z IN R</vt:lpstr>
      <vt:lpstr>'F ZAMRZNJENO S, Z IN R'!Področje_tiskanja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2015-04-17T14:34:08Z</cp:lastPrinted>
  <dcterms:created xsi:type="dcterms:W3CDTF">2012-07-30T18:22:00Z</dcterms:created>
  <dcterms:modified xsi:type="dcterms:W3CDTF">2016-03-29T10:43:27Z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1060-9.1.0.4746</vt:lpwstr>
  </property>
</Properties>
</file>