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35" windowHeight="11370" tabRatio="881" activeTab="0"/>
  </bookViews>
  <sheets>
    <sheet name="G NAPITKI IN VODA" sheetId="1" r:id="rId1"/>
  </sheets>
  <definedNames>
    <definedName name="_xlnm.Print_Area" localSheetId="0">'G NAPITKI IN VODA'!$A$1:$N$78</definedName>
  </definedNames>
  <calcPr fullCalcOnLoad="1"/>
</workbook>
</file>

<file path=xl/sharedStrings.xml><?xml version="1.0" encoding="utf-8"?>
<sst xmlns="http://schemas.openxmlformats.org/spreadsheetml/2006/main" count="146" uniqueCount="107">
  <si>
    <t>NAPITKI IN VODA</t>
  </si>
  <si>
    <t>PONUDNIK:</t>
  </si>
  <si>
    <t>NAROČNIK:</t>
  </si>
  <si>
    <t>PREDRAČUN</t>
  </si>
  <si>
    <t>Zap. št.</t>
  </si>
  <si>
    <t>okvirna količina</t>
  </si>
  <si>
    <t>enota mere</t>
  </si>
  <si>
    <t>cena na enoto v € brez DDV</t>
  </si>
  <si>
    <t>končna cena/enoto mere v €</t>
  </si>
  <si>
    <t>vrednost za okvirno količino v €</t>
  </si>
  <si>
    <t>trgovsko ime oz. naziv ponujenega živila</t>
  </si>
  <si>
    <t>preračunana cena na enoto mere (kom) ponujenega živila brez DDV v €</t>
  </si>
  <si>
    <t>7 (6×2)</t>
  </si>
  <si>
    <t>1.</t>
  </si>
  <si>
    <t>2.</t>
  </si>
  <si>
    <t>3.</t>
  </si>
  <si>
    <t>kg</t>
  </si>
  <si>
    <t>kom</t>
  </si>
  <si>
    <t>gramaža oz. volumen ponujenega živila =  max ± 25 % od določene enote mere (kom)</t>
  </si>
  <si>
    <t>Razlaga stolpcev predračuna</t>
  </si>
  <si>
    <t>stolpec št. 4: cena na enoto v € brez DDV</t>
  </si>
  <si>
    <t>stolpec št. 8: trgovsko ime oz. naziv ponujenega živila</t>
  </si>
  <si>
    <t xml:space="preserve">stolpec št. 9: gramaža oz. volumen ponujenega živila = max ± 25 % od določene enote mere (kom) </t>
  </si>
  <si>
    <t>stolpec št. 7: vrednost za okvirno količino v € z DDV</t>
  </si>
  <si>
    <t>stolpec št. 10: preračunana cena na enoto mere (kom) ponujenega živila brez DDV v €</t>
  </si>
  <si>
    <t>stolpec št. 12: končna cena za ponujeno živilo z DDV v €</t>
  </si>
  <si>
    <t>končna cena za ponujeno živilo z DDV v €</t>
  </si>
  <si>
    <t>ponudnik vpiše ceno na enoto v € brez DDV, upoštevati je potrebno enoto mere (kg, l ali kom), ki jo je predpisal ponudnik</t>
  </si>
  <si>
    <t>ponudnik vpiše trgovsko ime oz. naziv ponujenega živila, ki mora ustrezati zahtevani kakovosti (obvezno)</t>
  </si>
  <si>
    <r>
      <t xml:space="preserve">ponudnik vpiše gramažo ponujenega živila, ki je lahko </t>
    </r>
    <r>
      <rPr>
        <sz val="11"/>
        <color indexed="8"/>
        <rFont val="Calibri"/>
        <family val="2"/>
      </rPr>
      <t>± 25 % od zahtevene enote mere (obvezno pri enoti mere kom)</t>
    </r>
  </si>
  <si>
    <t>ponudnik vpiše ceno brez DDV v € za ponujeno živilo (če je enota mere kg ali l, je ta enaka kot v stolpcu 4)</t>
  </si>
  <si>
    <t>Primer pravilno izpolnjenega predračuna</t>
  </si>
  <si>
    <t>ŽIVILO 1, pakirano po 200 g</t>
  </si>
  <si>
    <t>ŽIVILO 2, pakirano po 1 kg</t>
  </si>
  <si>
    <t>ŽIVILO 3, pakirano po 1 l</t>
  </si>
  <si>
    <t>ŽIVILO X</t>
  </si>
  <si>
    <t>L</t>
  </si>
  <si>
    <t>posipanček</t>
  </si>
  <si>
    <t>220 g</t>
  </si>
  <si>
    <t>hrusti</t>
  </si>
  <si>
    <t>tekočinko</t>
  </si>
  <si>
    <t>1 l</t>
  </si>
  <si>
    <t>1 kg</t>
  </si>
  <si>
    <t>SKUPAJ VREDNOST SKLOPA</t>
  </si>
  <si>
    <t>SPLOŠNE INFORMACIJE</t>
  </si>
  <si>
    <t>Vse cene, zneske in vrednosti v vseh stolpcih ponudnik vpiše na dve (2) decimalni mesti natančno.</t>
  </si>
  <si>
    <t>Okvirnih količin in enot mere ni dovoljeno spreminjati.</t>
  </si>
  <si>
    <t>Ponudnik mora ponuditi vsa živila iz ponudbenega predračuna za posamezen sklop.</t>
  </si>
  <si>
    <t>Naročnik bo pri odpiranju ponudb in ocenjevanju upošteval skupno vrednost sklopa iz stolpca št. 7.</t>
  </si>
  <si>
    <t>ŽIVILA</t>
  </si>
  <si>
    <t>SKLOP</t>
  </si>
  <si>
    <t>Ponujeno živilo mora biti 1. kakovostnega razreda.</t>
  </si>
  <si>
    <t>Količina posameznih naročenih živil se lahko med letom razlikuje od okvirnih količin v predračunu.</t>
  </si>
  <si>
    <t>ČAS ODZIVA NA NAROČILO, KRAJ DOSTAVE IN ČAS DOSTAVE BLAGA FCO</t>
  </si>
  <si>
    <t>Dobavitelj mora sukcesivno dostaviti naročeno blago v roku enega dne od naročila naročnika oz. v dogovorjenem času z naročnikom, in sicer:</t>
  </si>
  <si>
    <t>POSEBNE ZAHTEVE NAROČNIKA</t>
  </si>
  <si>
    <r>
      <t xml:space="preserve">Kakovost vseh ponujenih izdelkov mora ustrezati zahtevam, ki so opisana v: </t>
    </r>
    <r>
      <rPr>
        <b/>
        <sz val="11"/>
        <color indexed="8"/>
        <rFont val="Calibri"/>
        <family val="2"/>
      </rPr>
      <t>Priročnik z merili kakovosti za živila v vzgojno - izobraževalnih ustanovah</t>
    </r>
    <r>
      <rPr>
        <sz val="11"/>
        <color indexed="8"/>
        <rFont val="Calibri"/>
        <family val="2"/>
      </rPr>
      <t>, Ministrstvo za zdravje, 2008</t>
    </r>
  </si>
  <si>
    <t>Žig</t>
  </si>
  <si>
    <t>Podpis odgovorne osebe ponudnika: _________________________________</t>
  </si>
  <si>
    <t>l</t>
  </si>
  <si>
    <t>SOK JABOLČNI 100 % sadni delež, v TP 1 l</t>
  </si>
  <si>
    <t>SOK POMARANČA, 100 % sadni delež, v TP 1 l</t>
  </si>
  <si>
    <t>SOK ANANAS, 100 % sadni delež, v TP 1 l</t>
  </si>
  <si>
    <t>SOK JABOLKO, 100 % sadni delež, 0,2 l s slamico</t>
  </si>
  <si>
    <t>SOK POMARANČA, 100 % sadni delež, 0,2 l s slamico</t>
  </si>
  <si>
    <t>NEKTAR JABOLKO, vsaj 50 % sadni delež, 0,2 l s slamico</t>
  </si>
  <si>
    <t>NEKTAR POMARANČA, vsaj 50 % sadni delež, 0,2 l s slamico</t>
  </si>
  <si>
    <t>NEKTAR JAGODA, vsaj 45 % sadni delež, 0,2 l s slamico</t>
  </si>
  <si>
    <t>NEKTAR BRESKEV, vsaj 45 % sadni delež, 0,2 l s slamico</t>
  </si>
  <si>
    <t>Naziv: OŠ Gustava Šiliha Laporje</t>
  </si>
  <si>
    <t>Naslov: Laporje 31, 2318 Laporje</t>
  </si>
  <si>
    <t>ID za DDV:  36415006</t>
  </si>
  <si>
    <t>na naslov Laporje 31, 2318 Laporje, od 7.00 do 14.30</t>
  </si>
  <si>
    <t>LEDENI ČAJ, breskev, manj sladkan, 0,2 l, s slamico</t>
  </si>
  <si>
    <t>VODA, mineralna, brez CO2, v pet plastenki 0,5 l</t>
  </si>
  <si>
    <t>VODA, mineralna, brez CO2, v pet plastenki 1,5 l</t>
  </si>
  <si>
    <t>VODA, mineralna, z CO2, v pet plastenki 1,5 l</t>
  </si>
  <si>
    <t>VODA, mineralna, z CO2, z magnezijem, v pet plastenki 1,5 l</t>
  </si>
  <si>
    <t>stolpec št. 5: DDV v %</t>
  </si>
  <si>
    <t>stolpec št. 6: končna cena na enoto mere v € povečana za DDV</t>
  </si>
  <si>
    <t>DDV v %</t>
  </si>
  <si>
    <t>6 (4*1,095)</t>
  </si>
  <si>
    <t>12 (10*1,095)</t>
  </si>
  <si>
    <t>stolpec št. 11: DDV v %</t>
  </si>
  <si>
    <t>Če je enota mere kg ali l, je ta enaka kot v stolpcu 6</t>
  </si>
  <si>
    <t>Matična številka: 5087643000</t>
  </si>
  <si>
    <t>Transakcijski račun: SI56 013136030680386</t>
  </si>
  <si>
    <t>G</t>
  </si>
  <si>
    <t>G.1 SADNI SOKOVI</t>
  </si>
  <si>
    <t>G.2 SADNI SIRUPI</t>
  </si>
  <si>
    <t>G.3 SADNE PIJAČE, VODA</t>
  </si>
  <si>
    <t>G.4 SADNE REZINE</t>
  </si>
  <si>
    <t>SADNI SIRUP JABOLKO, 100 %, iz sadnega koncentrata, brez dodanega sladkorja, od 1 do 6 l</t>
  </si>
  <si>
    <t>NEKTAR BRESKEV, vsaj 45 % sadni delež, v TP 1 l</t>
  </si>
  <si>
    <t>NEKTAR JAGODA, vsaj 45 % sadni delež, v TP 1 l</t>
  </si>
  <si>
    <t>NEKTAR MARELICA, vsaj 43 % sadni delež, v TP 1 l</t>
  </si>
  <si>
    <t>SADNI SIRUP MALINA, 100 %, iz sadnega koncentrata, brez dodanega sladkorja, od 0,5 l do 2 l</t>
  </si>
  <si>
    <t xml:space="preserve">Naziv: </t>
  </si>
  <si>
    <t xml:space="preserve">Naslov: </t>
  </si>
  <si>
    <t xml:space="preserve">ID za DDV: </t>
  </si>
  <si>
    <t xml:space="preserve">matična številka: </t>
  </si>
  <si>
    <t xml:space="preserve">transakcijski račun: </t>
  </si>
  <si>
    <t xml:space="preserve">Kraj, datum: </t>
  </si>
  <si>
    <t>SAOP</t>
  </si>
  <si>
    <t>SADNA REZINA z žiti, jagoda, sadni delež minimalno 30 %, oblita z jogurtovim prelivom, brez konzervansov in umetnih barvil, 30 g</t>
  </si>
  <si>
    <t>SADNA REZINA z žiti, višnja, sadni delež minimalno 30 %, oblita z jogurtovim prelivom, brez konzervansov in umetnih barvil, 30 g</t>
  </si>
  <si>
    <t>SADNA REZINA z žiti, minimalni sadni delež 30 %, oblita s čokolado, različni okusi, brez konzervansov, umetnih barvil in sladkorja, 30 g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</si>
</sst>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0"/>
  </numFmts>
  <fonts count="55"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72F828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thin"/>
      <top style="medium"/>
      <bottom/>
    </border>
    <border>
      <left/>
      <right style="thin"/>
      <top style="thin"/>
      <bottom style="thin"/>
    </border>
    <border>
      <left>
        <color indexed="63"/>
      </left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5" fillId="9" borderId="0" applyNumberFormat="0" applyBorder="0" applyAlignment="0" applyProtection="0"/>
    <xf numFmtId="0" fontId="6" fillId="13" borderId="1" applyNumberFormat="0" applyAlignment="0" applyProtection="0"/>
    <xf numFmtId="0" fontId="7" fillId="38" borderId="2" applyNumberFormat="0" applyAlignment="0" applyProtection="0"/>
    <xf numFmtId="0" fontId="36" fillId="3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13" borderId="1" applyNumberFormat="0" applyAlignment="0" applyProtection="0"/>
    <xf numFmtId="0" fontId="38" fillId="40" borderId="6" applyNumberFormat="0" applyAlignment="0" applyProtection="0"/>
    <xf numFmtId="0" fontId="14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5" fillId="41" borderId="0" applyNumberFormat="0" applyBorder="0" applyAlignment="0" applyProtection="0"/>
    <xf numFmtId="0" fontId="43" fillId="42" borderId="0" applyNumberFormat="0" applyBorder="0" applyAlignment="0" applyProtection="0"/>
    <xf numFmtId="0" fontId="1" fillId="43" borderId="11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44" borderId="12" applyNumberFormat="0" applyFont="0" applyAlignment="0" applyProtection="0"/>
    <xf numFmtId="0" fontId="45" fillId="0" borderId="0" applyNumberFormat="0" applyFill="0" applyBorder="0" applyAlignment="0" applyProtection="0"/>
    <xf numFmtId="0" fontId="16" fillId="13" borderId="13" applyNumberFormat="0" applyAlignment="0" applyProtection="0"/>
    <xf numFmtId="0" fontId="46" fillId="0" borderId="0" applyNumberFormat="0" applyFill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47" fillId="0" borderId="14" applyNumberFormat="0" applyFill="0" applyAlignment="0" applyProtection="0"/>
    <xf numFmtId="0" fontId="48" fillId="51" borderId="15" applyNumberFormat="0" applyAlignment="0" applyProtection="0"/>
    <xf numFmtId="0" fontId="49" fillId="40" borderId="16" applyNumberFormat="0" applyAlignment="0" applyProtection="0"/>
    <xf numFmtId="0" fontId="50" fillId="5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53" borderId="16" applyNumberFormat="0" applyAlignment="0" applyProtection="0"/>
    <xf numFmtId="0" fontId="52" fillId="0" borderId="18" applyNumberFormat="0" applyFill="0" applyAlignment="0" applyProtection="0"/>
    <xf numFmtId="0" fontId="1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4" fontId="0" fillId="0" borderId="19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/>
    </xf>
    <xf numFmtId="0" fontId="21" fillId="8" borderId="20" xfId="0" applyFont="1" applyFill="1" applyBorder="1" applyAlignment="1" applyProtection="1">
      <alignment horizontal="center" vertical="center" wrapText="1"/>
      <protection/>
    </xf>
    <xf numFmtId="0" fontId="21" fillId="8" borderId="21" xfId="0" applyFont="1" applyFill="1" applyBorder="1" applyAlignment="1" applyProtection="1">
      <alignment horizontal="center" vertical="center" wrapText="1"/>
      <protection/>
    </xf>
    <xf numFmtId="0" fontId="21" fillId="43" borderId="21" xfId="0" applyFont="1" applyFill="1" applyBorder="1" applyAlignment="1" applyProtection="1">
      <alignment horizontal="center" vertical="center" wrapText="1"/>
      <protection/>
    </xf>
    <xf numFmtId="0" fontId="21" fillId="9" borderId="21" xfId="0" applyFont="1" applyFill="1" applyBorder="1" applyAlignment="1" applyProtection="1">
      <alignment horizontal="center" vertical="center" wrapText="1"/>
      <protection/>
    </xf>
    <xf numFmtId="0" fontId="21" fillId="33" borderId="21" xfId="0" applyFont="1" applyFill="1" applyBorder="1" applyAlignment="1" applyProtection="1">
      <alignment horizontal="center" vertical="center" wrapText="1"/>
      <protection/>
    </xf>
    <xf numFmtId="0" fontId="26" fillId="8" borderId="22" xfId="0" applyFont="1" applyFill="1" applyBorder="1" applyAlignment="1" applyProtection="1">
      <alignment horizontal="center" wrapText="1"/>
      <protection/>
    </xf>
    <xf numFmtId="0" fontId="26" fillId="8" borderId="19" xfId="0" applyFont="1" applyFill="1" applyBorder="1" applyAlignment="1" applyProtection="1">
      <alignment horizontal="center" wrapText="1"/>
      <protection/>
    </xf>
    <xf numFmtId="0" fontId="26" fillId="43" borderId="19" xfId="0" applyFont="1" applyFill="1" applyBorder="1" applyAlignment="1" applyProtection="1">
      <alignment horizontal="center" wrapText="1"/>
      <protection/>
    </xf>
    <xf numFmtId="0" fontId="26" fillId="9" borderId="19" xfId="0" applyFont="1" applyFill="1" applyBorder="1" applyAlignment="1" applyProtection="1">
      <alignment horizontal="center" wrapText="1"/>
      <protection/>
    </xf>
    <xf numFmtId="0" fontId="26" fillId="33" borderId="19" xfId="0" applyFont="1" applyFill="1" applyBorder="1" applyAlignment="1" applyProtection="1">
      <alignment horizontal="center" wrapText="1"/>
      <protection/>
    </xf>
    <xf numFmtId="0" fontId="26" fillId="0" borderId="0" xfId="0" applyFont="1" applyAlignment="1" applyProtection="1">
      <alignment horizontal="center" wrapText="1"/>
      <protection/>
    </xf>
    <xf numFmtId="164" fontId="0" fillId="0" borderId="19" xfId="0" applyNumberFormat="1" applyBorder="1" applyAlignment="1" applyProtection="1">
      <alignment horizontal="center" vertical="center" wrapText="1"/>
      <protection/>
    </xf>
    <xf numFmtId="4" fontId="0" fillId="9" borderId="19" xfId="0" applyNumberFormat="1" applyFill="1" applyBorder="1" applyAlignment="1" applyProtection="1">
      <alignment horizontal="center" vertical="center" wrapText="1"/>
      <protection/>
    </xf>
    <xf numFmtId="0" fontId="18" fillId="22" borderId="23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vertical="center" wrapText="1"/>
      <protection/>
    </xf>
    <xf numFmtId="0" fontId="21" fillId="0" borderId="19" xfId="0" applyFont="1" applyBorder="1" applyAlignment="1" applyProtection="1">
      <alignment horizontal="left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2" fontId="0" fillId="9" borderId="19" xfId="0" applyNumberFormat="1" applyFill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0" fillId="20" borderId="19" xfId="0" applyFill="1" applyBorder="1" applyAlignment="1" applyProtection="1">
      <alignment horizontal="center" vertical="center"/>
      <protection/>
    </xf>
    <xf numFmtId="0" fontId="1" fillId="20" borderId="19" xfId="0" applyFont="1" applyFill="1" applyBorder="1" applyAlignment="1" applyProtection="1">
      <alignment horizontal="center" vertical="center" wrapText="1"/>
      <protection/>
    </xf>
    <xf numFmtId="0" fontId="24" fillId="20" borderId="19" xfId="0" applyFont="1" applyFill="1" applyBorder="1" applyAlignment="1" applyProtection="1">
      <alignment horizontal="center" vertical="center"/>
      <protection/>
    </xf>
    <xf numFmtId="0" fontId="21" fillId="20" borderId="19" xfId="0" applyFont="1" applyFill="1" applyBorder="1" applyAlignment="1" applyProtection="1">
      <alignment horizontal="center" vertical="center" wrapText="1"/>
      <protection/>
    </xf>
    <xf numFmtId="0" fontId="18" fillId="22" borderId="23" xfId="0" applyFont="1" applyFill="1" applyBorder="1" applyAlignment="1" applyProtection="1">
      <alignment wrapText="1"/>
      <protection/>
    </xf>
    <xf numFmtId="0" fontId="27" fillId="22" borderId="23" xfId="0" applyFont="1" applyFill="1" applyBorder="1" applyAlignment="1" applyProtection="1">
      <alignment horizontal="left" vertical="center" wrapText="1"/>
      <protection/>
    </xf>
    <xf numFmtId="2" fontId="18" fillId="22" borderId="23" xfId="0" applyNumberFormat="1" applyFont="1" applyFill="1" applyBorder="1" applyAlignment="1" applyProtection="1">
      <alignment horizontal="center" vertical="center" wrapText="1"/>
      <protection/>
    </xf>
    <xf numFmtId="2" fontId="18" fillId="22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8" fillId="54" borderId="23" xfId="0" applyFont="1" applyFill="1" applyBorder="1" applyAlignment="1" applyProtection="1">
      <alignment horizontal="center"/>
      <protection/>
    </xf>
    <xf numFmtId="0" fontId="53" fillId="54" borderId="23" xfId="0" applyFont="1" applyFill="1" applyBorder="1" applyAlignment="1" applyProtection="1">
      <alignment horizontal="center" vertical="center" wrapText="1"/>
      <protection/>
    </xf>
    <xf numFmtId="4" fontId="18" fillId="54" borderId="23" xfId="0" applyNumberFormat="1" applyFont="1" applyFill="1" applyBorder="1" applyAlignment="1" applyProtection="1">
      <alignment horizontal="center"/>
      <protection/>
    </xf>
    <xf numFmtId="0" fontId="54" fillId="20" borderId="19" xfId="0" applyFont="1" applyFill="1" applyBorder="1" applyAlignment="1" applyProtection="1">
      <alignment horizontal="center" vertical="center" wrapText="1"/>
      <protection/>
    </xf>
    <xf numFmtId="4" fontId="0" fillId="0" borderId="19" xfId="0" applyNumberFormat="1" applyFill="1" applyBorder="1" applyAlignment="1" applyProtection="1">
      <alignment horizontal="center" vertical="center" wrapText="1"/>
      <protection locked="0"/>
    </xf>
    <xf numFmtId="165" fontId="0" fillId="0" borderId="19" xfId="0" applyNumberFormat="1" applyBorder="1" applyAlignment="1" applyProtection="1">
      <alignment horizontal="right" vertical="center" wrapText="1"/>
      <protection locked="0"/>
    </xf>
    <xf numFmtId="4" fontId="0" fillId="0" borderId="0" xfId="0" applyNumberFormat="1" applyAlignment="1" applyProtection="1">
      <alignment/>
      <protection/>
    </xf>
    <xf numFmtId="0" fontId="28" fillId="0" borderId="0" xfId="0" applyFont="1" applyAlignment="1" applyProtection="1">
      <alignment wrapText="1"/>
      <protection/>
    </xf>
    <xf numFmtId="0" fontId="28" fillId="0" borderId="0" xfId="0" applyFont="1" applyAlignment="1" applyProtection="1">
      <alignment/>
      <protection/>
    </xf>
    <xf numFmtId="0" fontId="29" fillId="0" borderId="0" xfId="0" applyFont="1" applyAlignment="1" applyProtection="1">
      <alignment wrapText="1"/>
      <protection/>
    </xf>
    <xf numFmtId="0" fontId="28" fillId="0" borderId="0" xfId="0" applyFont="1" applyFill="1" applyAlignment="1" applyProtection="1">
      <alignment/>
      <protection/>
    </xf>
    <xf numFmtId="0" fontId="21" fillId="8" borderId="25" xfId="0" applyFont="1" applyFill="1" applyBorder="1" applyAlignment="1" applyProtection="1">
      <alignment horizontal="center" vertical="center" wrapText="1"/>
      <protection/>
    </xf>
    <xf numFmtId="0" fontId="26" fillId="8" borderId="26" xfId="0" applyFont="1" applyFill="1" applyBorder="1" applyAlignment="1" applyProtection="1">
      <alignment horizontal="center" wrapText="1"/>
      <protection/>
    </xf>
    <xf numFmtId="0" fontId="0" fillId="20" borderId="26" xfId="0" applyFill="1" applyBorder="1" applyAlignment="1" applyProtection="1">
      <alignment horizontal="center" vertical="center"/>
      <protection/>
    </xf>
    <xf numFmtId="0" fontId="24" fillId="20" borderId="26" xfId="0" applyFont="1" applyFill="1" applyBorder="1" applyAlignment="1" applyProtection="1">
      <alignment horizontal="center" vertical="center"/>
      <protection/>
    </xf>
    <xf numFmtId="0" fontId="21" fillId="20" borderId="26" xfId="0" applyFont="1" applyFill="1" applyBorder="1" applyAlignment="1" applyProtection="1">
      <alignment horizontal="center" vertical="center" wrapText="1"/>
      <protection/>
    </xf>
    <xf numFmtId="0" fontId="18" fillId="54" borderId="27" xfId="0" applyFont="1" applyFill="1" applyBorder="1" applyAlignment="1" applyProtection="1">
      <alignment horizontal="center"/>
      <protection/>
    </xf>
    <xf numFmtId="0" fontId="28" fillId="19" borderId="19" xfId="0" applyFont="1" applyFill="1" applyBorder="1" applyAlignment="1" applyProtection="1">
      <alignment/>
      <protection/>
    </xf>
    <xf numFmtId="0" fontId="28" fillId="19" borderId="19" xfId="0" applyFont="1" applyFill="1" applyBorder="1" applyAlignment="1" applyProtection="1">
      <alignment horizontal="left"/>
      <protection/>
    </xf>
    <xf numFmtId="0" fontId="29" fillId="19" borderId="19" xfId="0" applyFont="1" applyFill="1" applyBorder="1" applyAlignment="1" applyProtection="1">
      <alignment/>
      <protection/>
    </xf>
    <xf numFmtId="0" fontId="24" fillId="15" borderId="19" xfId="0" applyFont="1" applyFill="1" applyBorder="1" applyAlignment="1" applyProtection="1">
      <alignment horizontal="center" vertical="center"/>
      <protection/>
    </xf>
    <xf numFmtId="0" fontId="0" fillId="15" borderId="19" xfId="0" applyFill="1" applyBorder="1" applyAlignment="1" applyProtection="1">
      <alignment horizontal="center" vertical="center"/>
      <protection/>
    </xf>
    <xf numFmtId="0" fontId="21" fillId="15" borderId="19" xfId="0" applyFont="1" applyFill="1" applyBorder="1" applyAlignment="1" applyProtection="1">
      <alignment horizontal="center" vertical="center" wrapText="1"/>
      <protection/>
    </xf>
    <xf numFmtId="0" fontId="28" fillId="19" borderId="19" xfId="0" applyFont="1" applyFill="1" applyBorder="1" applyAlignment="1" applyProtection="1">
      <alignment horizontal="center" wrapText="1"/>
      <protection/>
    </xf>
    <xf numFmtId="0" fontId="25" fillId="22" borderId="28" xfId="0" applyFont="1" applyFill="1" applyBorder="1" applyAlignment="1" applyProtection="1">
      <alignment horizontal="center" vertical="center"/>
      <protection/>
    </xf>
    <xf numFmtId="0" fontId="52" fillId="54" borderId="28" xfId="0" applyFont="1" applyFill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left" vertical="top"/>
      <protection/>
    </xf>
    <xf numFmtId="0" fontId="0" fillId="0" borderId="28" xfId="0" applyBorder="1" applyAlignment="1" applyProtection="1">
      <alignment horizontal="left" vertical="top"/>
      <protection/>
    </xf>
    <xf numFmtId="0" fontId="0" fillId="0" borderId="26" xfId="0" applyBorder="1" applyAlignment="1" applyProtection="1">
      <alignment horizontal="left" vertical="top"/>
      <protection/>
    </xf>
    <xf numFmtId="0" fontId="0" fillId="0" borderId="19" xfId="0" applyBorder="1" applyAlignment="1" applyProtection="1">
      <alignment horizontal="left" vertical="center" wrapText="1"/>
      <protection/>
    </xf>
    <xf numFmtId="0" fontId="0" fillId="0" borderId="19" xfId="0" applyBorder="1" applyAlignment="1" applyProtection="1">
      <alignment horizontal="left" wrapText="1"/>
      <protection/>
    </xf>
    <xf numFmtId="0" fontId="18" fillId="22" borderId="28" xfId="0" applyFont="1" applyFill="1" applyBorder="1" applyAlignment="1" applyProtection="1">
      <alignment horizontal="center" vertical="center"/>
      <protection/>
    </xf>
    <xf numFmtId="0" fontId="18" fillId="22" borderId="28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wrapText="1"/>
      <protection/>
    </xf>
    <xf numFmtId="0" fontId="2" fillId="0" borderId="30" xfId="78" applyFont="1" applyBorder="1" applyAlignment="1" applyProtection="1">
      <alignment horizontal="left" wrapText="1"/>
      <protection locked="0"/>
    </xf>
    <xf numFmtId="0" fontId="2" fillId="0" borderId="28" xfId="78" applyFont="1" applyBorder="1" applyAlignment="1" applyProtection="1">
      <alignment horizontal="left" wrapText="1"/>
      <protection locked="0"/>
    </xf>
    <xf numFmtId="0" fontId="2" fillId="0" borderId="28" xfId="78" applyFont="1" applyBorder="1" applyAlignment="1" applyProtection="1">
      <alignment horizontal="left" wrapText="1"/>
      <protection/>
    </xf>
    <xf numFmtId="0" fontId="18" fillId="22" borderId="28" xfId="0" applyFont="1" applyFill="1" applyBorder="1" applyAlignment="1" applyProtection="1">
      <alignment horizontal="center"/>
      <protection/>
    </xf>
    <xf numFmtId="0" fontId="18" fillId="22" borderId="28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/>
      <protection locked="0"/>
    </xf>
    <xf numFmtId="0" fontId="2" fillId="0" borderId="30" xfId="78" applyFont="1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/>
      <protection/>
    </xf>
    <xf numFmtId="0" fontId="0" fillId="0" borderId="28" xfId="0" applyBorder="1" applyAlignment="1" applyProtection="1">
      <alignment horizontal="left"/>
      <protection/>
    </xf>
    <xf numFmtId="0" fontId="0" fillId="0" borderId="26" xfId="0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 vertical="top" wrapText="1"/>
      <protection/>
    </xf>
    <xf numFmtId="0" fontId="18" fillId="0" borderId="0" xfId="0" applyFont="1" applyAlignment="1" applyProtection="1">
      <alignment horizontal="left"/>
      <protection/>
    </xf>
    <xf numFmtId="0" fontId="0" fillId="0" borderId="19" xfId="0" applyBorder="1" applyAlignment="1" applyProtection="1">
      <alignment horizontal="left" vertical="top"/>
      <protection/>
    </xf>
    <xf numFmtId="0" fontId="3" fillId="0" borderId="0" xfId="78" applyFont="1" applyAlignment="1" applyProtection="1">
      <alignment horizontal="left" vertical="center" wrapText="1"/>
      <protection locked="0"/>
    </xf>
    <xf numFmtId="0" fontId="3" fillId="0" borderId="0" xfId="78" applyFont="1" applyAlignment="1" applyProtection="1">
      <alignment horizontal="left" vertical="center" wrapText="1"/>
      <protection/>
    </xf>
    <xf numFmtId="0" fontId="18" fillId="22" borderId="31" xfId="0" applyFont="1" applyFill="1" applyBorder="1" applyAlignment="1" applyProtection="1">
      <alignment horizontal="center" wrapText="1"/>
      <protection/>
    </xf>
    <xf numFmtId="0" fontId="18" fillId="22" borderId="28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18" fillId="0" borderId="0" xfId="0" applyFont="1" applyBorder="1" applyAlignment="1" applyProtection="1">
      <alignment horizontal="left" wrapText="1"/>
      <protection/>
    </xf>
  </cellXfs>
  <cellStyles count="95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Poudarek1" xfId="27"/>
    <cellStyle name="40 % – Poudarek2" xfId="28"/>
    <cellStyle name="40 % – Poudarek3" xfId="29"/>
    <cellStyle name="40 % – Poudarek4" xfId="30"/>
    <cellStyle name="40 % – Poudarek5" xfId="31"/>
    <cellStyle name="40 % – Poudarek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Poudarek1" xfId="39"/>
    <cellStyle name="60 % – Poudarek2" xfId="40"/>
    <cellStyle name="60 % – Poudarek3" xfId="41"/>
    <cellStyle name="60 % – Poudarek4" xfId="42"/>
    <cellStyle name="60 % – Poudarek5" xfId="43"/>
    <cellStyle name="60 % – Poudarek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Dobro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zhod" xfId="69"/>
    <cellStyle name="Linked Cell" xfId="70"/>
    <cellStyle name="Naslov" xfId="71"/>
    <cellStyle name="Naslov 1" xfId="72"/>
    <cellStyle name="Naslov 2" xfId="73"/>
    <cellStyle name="Naslov 3" xfId="74"/>
    <cellStyle name="Naslov 4" xfId="75"/>
    <cellStyle name="Navadno 2" xfId="76"/>
    <cellStyle name="Navadno 3" xfId="77"/>
    <cellStyle name="Navadno 4" xfId="78"/>
    <cellStyle name="Navadno 5" xfId="79"/>
    <cellStyle name="Navadno 6" xfId="80"/>
    <cellStyle name="Neutral" xfId="81"/>
    <cellStyle name="Nevtralno" xfId="82"/>
    <cellStyle name="Note" xfId="83"/>
    <cellStyle name="Followed Hyperlink" xfId="84"/>
    <cellStyle name="Percent" xfId="85"/>
    <cellStyle name="Opomba" xfId="86"/>
    <cellStyle name="Opozorilo" xfId="87"/>
    <cellStyle name="Output" xfId="88"/>
    <cellStyle name="Pojasnjevalno besedilo" xfId="89"/>
    <cellStyle name="Poudarek1" xfId="90"/>
    <cellStyle name="Poudarek2" xfId="91"/>
    <cellStyle name="Poudarek3" xfId="92"/>
    <cellStyle name="Poudarek4" xfId="93"/>
    <cellStyle name="Poudarek5" xfId="94"/>
    <cellStyle name="Poudarek6" xfId="95"/>
    <cellStyle name="Povezana celica" xfId="96"/>
    <cellStyle name="Preveri celico" xfId="97"/>
    <cellStyle name="Računanje" xfId="98"/>
    <cellStyle name="Slabo" xfId="99"/>
    <cellStyle name="Title" xfId="100"/>
    <cellStyle name="Total" xfId="101"/>
    <cellStyle name="Currency" xfId="102"/>
    <cellStyle name="Currency [0]" xfId="103"/>
    <cellStyle name="Comma" xfId="104"/>
    <cellStyle name="Comma [0]" xfId="105"/>
    <cellStyle name="Vnos" xfId="106"/>
    <cellStyle name="Vsota" xfId="107"/>
    <cellStyle name="Warning Text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78"/>
  <sheetViews>
    <sheetView tabSelected="1" view="pageBreakPreview" zoomScale="90" zoomScaleNormal="71" zoomScaleSheetLayoutView="90" zoomScalePageLayoutView="85" workbookViewId="0" topLeftCell="A34">
      <selection activeCell="H36" sqref="H36"/>
    </sheetView>
  </sheetViews>
  <sheetFormatPr defaultColWidth="9.140625" defaultRowHeight="15"/>
  <cols>
    <col min="1" max="1" width="4.7109375" style="48" bestFit="1" customWidth="1"/>
    <col min="2" max="2" width="7.140625" style="23" customWidth="1"/>
    <col min="3" max="3" width="30.7109375" style="23" customWidth="1"/>
    <col min="4" max="4" width="10.28125" style="23" customWidth="1"/>
    <col min="5" max="5" width="9.140625" style="23" customWidth="1"/>
    <col min="6" max="7" width="10.28125" style="23" customWidth="1"/>
    <col min="8" max="8" width="13.7109375" style="23" customWidth="1"/>
    <col min="9" max="9" width="14.28125" style="23" customWidth="1"/>
    <col min="10" max="10" width="19.7109375" style="23" customWidth="1"/>
    <col min="11" max="11" width="22.00390625" style="23" customWidth="1"/>
    <col min="12" max="12" width="21.57421875" style="23" customWidth="1"/>
    <col min="13" max="13" width="9.140625" style="23" customWidth="1"/>
    <col min="14" max="14" width="11.8515625" style="23" customWidth="1"/>
    <col min="15" max="16384" width="9.140625" style="23" customWidth="1"/>
  </cols>
  <sheetData>
    <row r="1" spans="1:12" s="2" customFormat="1" ht="26.25" customHeight="1">
      <c r="A1" s="47"/>
      <c r="B1" s="90" t="s">
        <v>1</v>
      </c>
      <c r="C1" s="90"/>
      <c r="D1" s="90"/>
      <c r="E1" s="90"/>
      <c r="I1" s="91" t="s">
        <v>2</v>
      </c>
      <c r="J1" s="91"/>
      <c r="K1" s="91"/>
      <c r="L1" s="91"/>
    </row>
    <row r="2" spans="1:12" s="2" customFormat="1" ht="15">
      <c r="A2" s="47"/>
      <c r="B2" s="74" t="s">
        <v>97</v>
      </c>
      <c r="C2" s="74"/>
      <c r="D2" s="74"/>
      <c r="E2" s="74"/>
      <c r="I2" s="82" t="s">
        <v>69</v>
      </c>
      <c r="J2" s="82"/>
      <c r="K2" s="82"/>
      <c r="L2" s="82"/>
    </row>
    <row r="3" spans="1:12" s="2" customFormat="1" ht="15">
      <c r="A3" s="47"/>
      <c r="B3" s="75" t="s">
        <v>98</v>
      </c>
      <c r="C3" s="75"/>
      <c r="D3" s="75"/>
      <c r="E3" s="75"/>
      <c r="I3" s="76" t="s">
        <v>70</v>
      </c>
      <c r="J3" s="76"/>
      <c r="K3" s="76"/>
      <c r="L3" s="76"/>
    </row>
    <row r="4" spans="1:12" s="2" customFormat="1" ht="15">
      <c r="A4" s="47"/>
      <c r="B4" s="75" t="s">
        <v>99</v>
      </c>
      <c r="C4" s="75"/>
      <c r="D4" s="75"/>
      <c r="E4" s="75"/>
      <c r="I4" s="76" t="s">
        <v>71</v>
      </c>
      <c r="J4" s="76"/>
      <c r="K4" s="76"/>
      <c r="L4" s="76"/>
    </row>
    <row r="5" spans="1:12" s="2" customFormat="1" ht="15">
      <c r="A5" s="47"/>
      <c r="B5" s="75" t="s">
        <v>100</v>
      </c>
      <c r="C5" s="75"/>
      <c r="D5" s="75"/>
      <c r="E5" s="75"/>
      <c r="I5" s="76" t="s">
        <v>85</v>
      </c>
      <c r="J5" s="76"/>
      <c r="K5" s="76"/>
      <c r="L5" s="76"/>
    </row>
    <row r="6" spans="1:12" s="2" customFormat="1" ht="15">
      <c r="A6" s="47"/>
      <c r="B6" s="75" t="s">
        <v>101</v>
      </c>
      <c r="C6" s="75"/>
      <c r="D6" s="75"/>
      <c r="E6" s="75"/>
      <c r="I6" s="76" t="s">
        <v>86</v>
      </c>
      <c r="J6" s="76"/>
      <c r="K6" s="76"/>
      <c r="L6" s="76"/>
    </row>
    <row r="8" ht="18.75">
      <c r="H8" s="24" t="s">
        <v>3</v>
      </c>
    </row>
    <row r="9" spans="6:8" ht="18.75">
      <c r="F9" s="25" t="s">
        <v>50</v>
      </c>
      <c r="G9" s="24" t="s">
        <v>87</v>
      </c>
      <c r="H9" s="26" t="s">
        <v>0</v>
      </c>
    </row>
    <row r="10" ht="15.75" customHeight="1" thickBot="1"/>
    <row r="11" spans="1:14" s="2" customFormat="1" ht="51">
      <c r="A11" s="63" t="s">
        <v>103</v>
      </c>
      <c r="B11" s="51" t="s">
        <v>4</v>
      </c>
      <c r="C11" s="4" t="s">
        <v>49</v>
      </c>
      <c r="D11" s="4" t="s">
        <v>5</v>
      </c>
      <c r="E11" s="4" t="s">
        <v>6</v>
      </c>
      <c r="F11" s="5" t="s">
        <v>7</v>
      </c>
      <c r="G11" s="5" t="s">
        <v>80</v>
      </c>
      <c r="H11" s="6" t="s">
        <v>8</v>
      </c>
      <c r="I11" s="6" t="s">
        <v>9</v>
      </c>
      <c r="J11" s="7" t="s">
        <v>10</v>
      </c>
      <c r="K11" s="7" t="s">
        <v>18</v>
      </c>
      <c r="L11" s="7" t="s">
        <v>11</v>
      </c>
      <c r="M11" s="7" t="s">
        <v>80</v>
      </c>
      <c r="N11" s="6" t="s">
        <v>26</v>
      </c>
    </row>
    <row r="12" spans="1:14" s="13" customFormat="1" ht="18" customHeight="1">
      <c r="A12" s="63"/>
      <c r="B12" s="52">
        <v>0</v>
      </c>
      <c r="C12" s="9">
        <v>1</v>
      </c>
      <c r="D12" s="9">
        <v>2</v>
      </c>
      <c r="E12" s="9">
        <v>3</v>
      </c>
      <c r="F12" s="10">
        <v>4</v>
      </c>
      <c r="G12" s="10">
        <v>5</v>
      </c>
      <c r="H12" s="11" t="s">
        <v>81</v>
      </c>
      <c r="I12" s="11" t="s">
        <v>12</v>
      </c>
      <c r="J12" s="12">
        <v>8</v>
      </c>
      <c r="K12" s="12">
        <v>9</v>
      </c>
      <c r="L12" s="12">
        <v>10</v>
      </c>
      <c r="M12" s="12">
        <v>11</v>
      </c>
      <c r="N12" s="11" t="s">
        <v>82</v>
      </c>
    </row>
    <row r="13" spans="1:14" ht="15">
      <c r="A13" s="63"/>
      <c r="B13" s="77" t="s">
        <v>88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</row>
    <row r="14" spans="1:14" ht="25.5">
      <c r="A14" s="57">
        <v>1265</v>
      </c>
      <c r="B14" s="53">
        <v>1</v>
      </c>
      <c r="C14" s="30" t="s">
        <v>60</v>
      </c>
      <c r="D14" s="27">
        <v>24</v>
      </c>
      <c r="E14" s="27" t="s">
        <v>59</v>
      </c>
      <c r="F14" s="45"/>
      <c r="G14" s="14">
        <v>9.5</v>
      </c>
      <c r="H14" s="15">
        <f aca="true" t="shared" si="0" ref="H14:H25">F14*1.095</f>
        <v>0</v>
      </c>
      <c r="I14" s="15">
        <f aca="true" t="shared" si="1" ref="I14:I25">H14*D14</f>
        <v>0</v>
      </c>
      <c r="J14" s="1"/>
      <c r="K14" s="1"/>
      <c r="L14" s="45"/>
      <c r="M14" s="14">
        <v>9.5</v>
      </c>
      <c r="N14" s="15">
        <f aca="true" t="shared" si="2" ref="N14:N25">L14*1.095</f>
        <v>0</v>
      </c>
    </row>
    <row r="15" spans="1:14" ht="25.5">
      <c r="A15" s="57">
        <v>1250</v>
      </c>
      <c r="B15" s="53">
        <f>B14+1</f>
        <v>2</v>
      </c>
      <c r="C15" s="28" t="s">
        <v>68</v>
      </c>
      <c r="D15" s="29">
        <v>1000</v>
      </c>
      <c r="E15" s="29" t="s">
        <v>17</v>
      </c>
      <c r="F15" s="45"/>
      <c r="G15" s="14">
        <v>9.5</v>
      </c>
      <c r="H15" s="15">
        <f t="shared" si="0"/>
        <v>0</v>
      </c>
      <c r="I15" s="15">
        <f t="shared" si="1"/>
        <v>0</v>
      </c>
      <c r="J15" s="1"/>
      <c r="K15" s="1"/>
      <c r="L15" s="45"/>
      <c r="M15" s="14">
        <v>9.5</v>
      </c>
      <c r="N15" s="15">
        <f t="shared" si="2"/>
        <v>0</v>
      </c>
    </row>
    <row r="16" spans="1:14" ht="25.5">
      <c r="A16" s="57">
        <v>1252</v>
      </c>
      <c r="B16" s="53">
        <f aca="true" t="shared" si="3" ref="B16:B25">B15+1</f>
        <v>3</v>
      </c>
      <c r="C16" s="28" t="s">
        <v>65</v>
      </c>
      <c r="D16" s="29">
        <v>90</v>
      </c>
      <c r="E16" s="29" t="s">
        <v>17</v>
      </c>
      <c r="F16" s="45"/>
      <c r="G16" s="14">
        <v>9.5</v>
      </c>
      <c r="H16" s="15">
        <f t="shared" si="0"/>
        <v>0</v>
      </c>
      <c r="I16" s="15">
        <f t="shared" si="1"/>
        <v>0</v>
      </c>
      <c r="J16" s="1"/>
      <c r="K16" s="1"/>
      <c r="L16" s="45"/>
      <c r="M16" s="14">
        <v>9.5</v>
      </c>
      <c r="N16" s="15">
        <f t="shared" si="2"/>
        <v>0</v>
      </c>
    </row>
    <row r="17" spans="1:14" ht="25.5">
      <c r="A17" s="57">
        <v>1253</v>
      </c>
      <c r="B17" s="53">
        <f t="shared" si="3"/>
        <v>4</v>
      </c>
      <c r="C17" s="28" t="s">
        <v>67</v>
      </c>
      <c r="D17" s="29">
        <v>50</v>
      </c>
      <c r="E17" s="29" t="s">
        <v>17</v>
      </c>
      <c r="F17" s="45"/>
      <c r="G17" s="14">
        <v>9.5</v>
      </c>
      <c r="H17" s="15">
        <f t="shared" si="0"/>
        <v>0</v>
      </c>
      <c r="I17" s="15">
        <f t="shared" si="1"/>
        <v>0</v>
      </c>
      <c r="J17" s="1"/>
      <c r="K17" s="1"/>
      <c r="L17" s="45"/>
      <c r="M17" s="14">
        <v>9.5</v>
      </c>
      <c r="N17" s="15">
        <f t="shared" si="2"/>
        <v>0</v>
      </c>
    </row>
    <row r="18" spans="1:14" s="39" customFormat="1" ht="25.5">
      <c r="A18" s="58">
        <v>1256</v>
      </c>
      <c r="B18" s="53">
        <f t="shared" si="3"/>
        <v>5</v>
      </c>
      <c r="C18" s="28" t="s">
        <v>66</v>
      </c>
      <c r="D18" s="29">
        <v>250</v>
      </c>
      <c r="E18" s="29" t="s">
        <v>17</v>
      </c>
      <c r="F18" s="45"/>
      <c r="G18" s="14">
        <v>9.5</v>
      </c>
      <c r="H18" s="15">
        <f t="shared" si="0"/>
        <v>0</v>
      </c>
      <c r="I18" s="15">
        <f t="shared" si="1"/>
        <v>0</v>
      </c>
      <c r="J18" s="1"/>
      <c r="K18" s="1"/>
      <c r="L18" s="45"/>
      <c r="M18" s="14">
        <v>9.5</v>
      </c>
      <c r="N18" s="15">
        <f t="shared" si="2"/>
        <v>0</v>
      </c>
    </row>
    <row r="19" spans="1:14" ht="25.5">
      <c r="A19" s="57">
        <v>1263</v>
      </c>
      <c r="B19" s="53">
        <f t="shared" si="3"/>
        <v>6</v>
      </c>
      <c r="C19" s="28" t="s">
        <v>62</v>
      </c>
      <c r="D19" s="29">
        <v>12</v>
      </c>
      <c r="E19" s="29" t="s">
        <v>59</v>
      </c>
      <c r="F19" s="45"/>
      <c r="G19" s="14">
        <v>9.5</v>
      </c>
      <c r="H19" s="15">
        <f t="shared" si="0"/>
        <v>0</v>
      </c>
      <c r="I19" s="15">
        <f t="shared" si="1"/>
        <v>0</v>
      </c>
      <c r="J19" s="1"/>
      <c r="K19" s="1"/>
      <c r="L19" s="45"/>
      <c r="M19" s="14">
        <v>9.5</v>
      </c>
      <c r="N19" s="15">
        <f t="shared" si="2"/>
        <v>0</v>
      </c>
    </row>
    <row r="20" spans="1:14" ht="25.5">
      <c r="A20" s="57">
        <v>1251</v>
      </c>
      <c r="B20" s="53">
        <f t="shared" si="3"/>
        <v>7</v>
      </c>
      <c r="C20" s="28" t="s">
        <v>93</v>
      </c>
      <c r="D20" s="29">
        <v>36</v>
      </c>
      <c r="E20" s="29" t="s">
        <v>59</v>
      </c>
      <c r="F20" s="45"/>
      <c r="G20" s="14">
        <v>9.5</v>
      </c>
      <c r="H20" s="15">
        <f t="shared" si="0"/>
        <v>0</v>
      </c>
      <c r="I20" s="15">
        <f t="shared" si="1"/>
        <v>0</v>
      </c>
      <c r="J20" s="1"/>
      <c r="K20" s="1"/>
      <c r="L20" s="45"/>
      <c r="M20" s="14">
        <v>9.5</v>
      </c>
      <c r="N20" s="15">
        <f t="shared" si="2"/>
        <v>0</v>
      </c>
    </row>
    <row r="21" spans="1:14" ht="25.5">
      <c r="A21" s="57">
        <v>1264</v>
      </c>
      <c r="B21" s="53">
        <f t="shared" si="3"/>
        <v>8</v>
      </c>
      <c r="C21" s="28" t="s">
        <v>63</v>
      </c>
      <c r="D21" s="29">
        <v>100</v>
      </c>
      <c r="E21" s="60" t="s">
        <v>17</v>
      </c>
      <c r="F21" s="45"/>
      <c r="G21" s="14">
        <v>9.5</v>
      </c>
      <c r="H21" s="15">
        <f t="shared" si="0"/>
        <v>0</v>
      </c>
      <c r="I21" s="15">
        <f t="shared" si="1"/>
        <v>0</v>
      </c>
      <c r="J21" s="1"/>
      <c r="K21" s="1"/>
      <c r="L21" s="45"/>
      <c r="M21" s="14">
        <v>9.5</v>
      </c>
      <c r="N21" s="15">
        <f t="shared" si="2"/>
        <v>0</v>
      </c>
    </row>
    <row r="22" spans="1:14" ht="25.5">
      <c r="A22" s="57">
        <v>1254</v>
      </c>
      <c r="B22" s="53">
        <f t="shared" si="3"/>
        <v>9</v>
      </c>
      <c r="C22" s="28" t="s">
        <v>94</v>
      </c>
      <c r="D22" s="29">
        <v>40</v>
      </c>
      <c r="E22" s="29" t="s">
        <v>59</v>
      </c>
      <c r="F22" s="45"/>
      <c r="G22" s="14">
        <v>9.5</v>
      </c>
      <c r="H22" s="15">
        <f t="shared" si="0"/>
        <v>0</v>
      </c>
      <c r="I22" s="15">
        <f t="shared" si="1"/>
        <v>0</v>
      </c>
      <c r="J22" s="44"/>
      <c r="K22" s="1"/>
      <c r="L22" s="45"/>
      <c r="M22" s="14">
        <v>9.5</v>
      </c>
      <c r="N22" s="15">
        <f t="shared" si="2"/>
        <v>0</v>
      </c>
    </row>
    <row r="23" spans="1:14" ht="25.5">
      <c r="A23" s="57">
        <v>1255</v>
      </c>
      <c r="B23" s="53">
        <f t="shared" si="3"/>
        <v>10</v>
      </c>
      <c r="C23" s="28" t="s">
        <v>95</v>
      </c>
      <c r="D23" s="29">
        <v>12</v>
      </c>
      <c r="E23" s="29" t="s">
        <v>59</v>
      </c>
      <c r="F23" s="45"/>
      <c r="G23" s="14">
        <v>9.5</v>
      </c>
      <c r="H23" s="15">
        <f t="shared" si="0"/>
        <v>0</v>
      </c>
      <c r="I23" s="15">
        <f t="shared" si="1"/>
        <v>0</v>
      </c>
      <c r="J23" s="44"/>
      <c r="K23" s="1"/>
      <c r="L23" s="45"/>
      <c r="M23" s="14">
        <v>9.5</v>
      </c>
      <c r="N23" s="15">
        <f t="shared" si="2"/>
        <v>0</v>
      </c>
    </row>
    <row r="24" spans="1:14" ht="25.5">
      <c r="A24" s="57">
        <v>1266</v>
      </c>
      <c r="B24" s="53">
        <f t="shared" si="3"/>
        <v>11</v>
      </c>
      <c r="C24" s="28" t="s">
        <v>64</v>
      </c>
      <c r="D24" s="29">
        <v>250</v>
      </c>
      <c r="E24" s="60" t="s">
        <v>17</v>
      </c>
      <c r="F24" s="45"/>
      <c r="G24" s="14">
        <v>9.5</v>
      </c>
      <c r="H24" s="15">
        <f t="shared" si="0"/>
        <v>0</v>
      </c>
      <c r="I24" s="15">
        <f t="shared" si="1"/>
        <v>0</v>
      </c>
      <c r="J24" s="1"/>
      <c r="K24" s="1"/>
      <c r="L24" s="45"/>
      <c r="M24" s="14">
        <v>9.5</v>
      </c>
      <c r="N24" s="15">
        <f t="shared" si="2"/>
        <v>0</v>
      </c>
    </row>
    <row r="25" spans="1:14" ht="25.5">
      <c r="A25" s="57">
        <v>1267</v>
      </c>
      <c r="B25" s="53">
        <f t="shared" si="3"/>
        <v>12</v>
      </c>
      <c r="C25" s="28" t="s">
        <v>61</v>
      </c>
      <c r="D25" s="27">
        <v>12</v>
      </c>
      <c r="E25" s="27" t="s">
        <v>59</v>
      </c>
      <c r="F25" s="45"/>
      <c r="G25" s="14">
        <v>9.5</v>
      </c>
      <c r="H25" s="15">
        <f t="shared" si="0"/>
        <v>0</v>
      </c>
      <c r="I25" s="15">
        <f t="shared" si="1"/>
        <v>0</v>
      </c>
      <c r="J25" s="1"/>
      <c r="K25" s="1"/>
      <c r="L25" s="45"/>
      <c r="M25" s="14">
        <v>9.5</v>
      </c>
      <c r="N25" s="15">
        <f t="shared" si="2"/>
        <v>0</v>
      </c>
    </row>
    <row r="26" spans="1:14" ht="15">
      <c r="A26" s="57"/>
      <c r="B26" s="64" t="s">
        <v>89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</row>
    <row r="27" spans="1:14" ht="38.25">
      <c r="A27" s="57">
        <v>1261</v>
      </c>
      <c r="B27" s="54">
        <f>B25+1</f>
        <v>13</v>
      </c>
      <c r="C27" s="28" t="s">
        <v>92</v>
      </c>
      <c r="D27" s="29">
        <v>3</v>
      </c>
      <c r="E27" s="29" t="s">
        <v>59</v>
      </c>
      <c r="F27" s="45"/>
      <c r="G27" s="14">
        <v>9.5</v>
      </c>
      <c r="H27" s="15">
        <f>F27*1.095</f>
        <v>0</v>
      </c>
      <c r="I27" s="15">
        <f>H27*D27</f>
        <v>0</v>
      </c>
      <c r="J27" s="1"/>
      <c r="K27" s="1"/>
      <c r="L27" s="45"/>
      <c r="M27" s="14">
        <v>9.5</v>
      </c>
      <c r="N27" s="15">
        <f>L27*1.095</f>
        <v>0</v>
      </c>
    </row>
    <row r="28" spans="1:14" ht="38.25">
      <c r="A28" s="57">
        <v>1262</v>
      </c>
      <c r="B28" s="54">
        <f>B27+1</f>
        <v>14</v>
      </c>
      <c r="C28" s="28" t="s">
        <v>96</v>
      </c>
      <c r="D28" s="29">
        <v>3</v>
      </c>
      <c r="E28" s="29" t="s">
        <v>59</v>
      </c>
      <c r="F28" s="45"/>
      <c r="G28" s="14">
        <v>9.5</v>
      </c>
      <c r="H28" s="15">
        <f>F28*1.095</f>
        <v>0</v>
      </c>
      <c r="I28" s="15">
        <f>H28*D28</f>
        <v>0</v>
      </c>
      <c r="J28" s="1"/>
      <c r="K28" s="1"/>
      <c r="L28" s="45"/>
      <c r="M28" s="14">
        <v>9.5</v>
      </c>
      <c r="N28" s="15">
        <f>L28*1.095</f>
        <v>0</v>
      </c>
    </row>
    <row r="29" spans="1:14" ht="15">
      <c r="A29" s="57"/>
      <c r="B29" s="71" t="s">
        <v>90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</row>
    <row r="30" spans="1:14" ht="25.5">
      <c r="A30" s="57">
        <v>1249</v>
      </c>
      <c r="B30" s="53">
        <f>B28+1</f>
        <v>15</v>
      </c>
      <c r="C30" s="30" t="s">
        <v>73</v>
      </c>
      <c r="D30" s="27">
        <v>650</v>
      </c>
      <c r="E30" s="61" t="s">
        <v>17</v>
      </c>
      <c r="F30" s="45"/>
      <c r="G30" s="14">
        <v>9.5</v>
      </c>
      <c r="H30" s="15">
        <f>F30*1.095</f>
        <v>0</v>
      </c>
      <c r="I30" s="15">
        <f>H30*D30</f>
        <v>0</v>
      </c>
      <c r="J30" s="1"/>
      <c r="K30" s="1"/>
      <c r="L30" s="45"/>
      <c r="M30" s="14">
        <v>9.5</v>
      </c>
      <c r="N30" s="15">
        <f>L30*1.095</f>
        <v>0</v>
      </c>
    </row>
    <row r="31" spans="1:14" ht="25.5">
      <c r="A31" s="57">
        <v>1268</v>
      </c>
      <c r="B31" s="53">
        <f>B30+1</f>
        <v>16</v>
      </c>
      <c r="C31" s="30" t="s">
        <v>74</v>
      </c>
      <c r="D31" s="27">
        <v>950</v>
      </c>
      <c r="E31" s="27" t="s">
        <v>17</v>
      </c>
      <c r="F31" s="45"/>
      <c r="G31" s="14">
        <v>9.5</v>
      </c>
      <c r="H31" s="15">
        <f>F31*1.095</f>
        <v>0</v>
      </c>
      <c r="I31" s="15">
        <f>H31*D31</f>
        <v>0</v>
      </c>
      <c r="J31" s="1"/>
      <c r="K31" s="1"/>
      <c r="L31" s="45"/>
      <c r="M31" s="14">
        <v>9.5</v>
      </c>
      <c r="N31" s="15">
        <f>L31*1.095</f>
        <v>0</v>
      </c>
    </row>
    <row r="32" spans="1:14" ht="25.5">
      <c r="A32" s="57">
        <v>1269</v>
      </c>
      <c r="B32" s="53">
        <f>B31+1</f>
        <v>17</v>
      </c>
      <c r="C32" s="30" t="s">
        <v>75</v>
      </c>
      <c r="D32" s="27">
        <v>110</v>
      </c>
      <c r="E32" s="27" t="s">
        <v>59</v>
      </c>
      <c r="F32" s="45"/>
      <c r="G32" s="14">
        <v>9.5</v>
      </c>
      <c r="H32" s="15">
        <f>F32*1.095</f>
        <v>0</v>
      </c>
      <c r="I32" s="15">
        <f>H32*D32</f>
        <v>0</v>
      </c>
      <c r="J32" s="1"/>
      <c r="K32" s="1"/>
      <c r="L32" s="45"/>
      <c r="M32" s="14">
        <v>9.5</v>
      </c>
      <c r="N32" s="15">
        <f>L32*1.095</f>
        <v>0</v>
      </c>
    </row>
    <row r="33" spans="1:14" ht="25.5">
      <c r="A33" s="57">
        <v>1271</v>
      </c>
      <c r="B33" s="53">
        <f>B32+1</f>
        <v>18</v>
      </c>
      <c r="C33" s="30" t="s">
        <v>76</v>
      </c>
      <c r="D33" s="27">
        <v>45</v>
      </c>
      <c r="E33" s="27" t="s">
        <v>59</v>
      </c>
      <c r="F33" s="45"/>
      <c r="G33" s="14">
        <v>9.5</v>
      </c>
      <c r="H33" s="15">
        <f>F33*1.095</f>
        <v>0</v>
      </c>
      <c r="I33" s="15">
        <f>H33*D33</f>
        <v>0</v>
      </c>
      <c r="J33" s="1"/>
      <c r="K33" s="1"/>
      <c r="L33" s="45"/>
      <c r="M33" s="14">
        <v>9.5</v>
      </c>
      <c r="N33" s="15">
        <f>L33*1.095</f>
        <v>0</v>
      </c>
    </row>
    <row r="34" spans="1:14" ht="25.5">
      <c r="A34" s="57">
        <v>1270</v>
      </c>
      <c r="B34" s="53">
        <f>B33+1</f>
        <v>19</v>
      </c>
      <c r="C34" s="28" t="s">
        <v>77</v>
      </c>
      <c r="D34" s="27">
        <v>12</v>
      </c>
      <c r="E34" s="27" t="s">
        <v>59</v>
      </c>
      <c r="F34" s="45"/>
      <c r="G34" s="14">
        <v>9.5</v>
      </c>
      <c r="H34" s="15">
        <f>F34*1.095</f>
        <v>0</v>
      </c>
      <c r="I34" s="15">
        <f>H34*D34</f>
        <v>0</v>
      </c>
      <c r="J34" s="1"/>
      <c r="K34" s="1"/>
      <c r="L34" s="45"/>
      <c r="M34" s="14">
        <v>9.5</v>
      </c>
      <c r="N34" s="15">
        <f>L34*1.095</f>
        <v>0</v>
      </c>
    </row>
    <row r="35" spans="1:14" ht="15">
      <c r="A35" s="57"/>
      <c r="B35" s="65" t="s">
        <v>91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</row>
    <row r="36" spans="1:14" ht="63.75">
      <c r="A36" s="57">
        <v>1257</v>
      </c>
      <c r="B36" s="55">
        <f>B34+1</f>
        <v>20</v>
      </c>
      <c r="C36" s="43" t="s">
        <v>104</v>
      </c>
      <c r="D36" s="30">
        <v>100</v>
      </c>
      <c r="E36" s="62" t="s">
        <v>17</v>
      </c>
      <c r="F36" s="45"/>
      <c r="G36" s="14">
        <v>9.5</v>
      </c>
      <c r="H36" s="15">
        <f>F36*1.095</f>
        <v>0</v>
      </c>
      <c r="I36" s="15">
        <f>H36*D36</f>
        <v>0</v>
      </c>
      <c r="J36" s="1"/>
      <c r="K36" s="1"/>
      <c r="L36" s="45"/>
      <c r="M36" s="14">
        <v>9.5</v>
      </c>
      <c r="N36" s="15">
        <f>L36*1.095</f>
        <v>0</v>
      </c>
    </row>
    <row r="37" spans="1:14" ht="63.75">
      <c r="A37" s="57">
        <v>1260</v>
      </c>
      <c r="B37" s="55">
        <f>B36+1</f>
        <v>21</v>
      </c>
      <c r="C37" s="43" t="s">
        <v>106</v>
      </c>
      <c r="D37" s="30">
        <v>288</v>
      </c>
      <c r="E37" s="62" t="s">
        <v>17</v>
      </c>
      <c r="F37" s="45"/>
      <c r="G37" s="14">
        <v>9.5</v>
      </c>
      <c r="H37" s="15">
        <f>F37*1.095</f>
        <v>0</v>
      </c>
      <c r="I37" s="15">
        <f>H37*D37</f>
        <v>0</v>
      </c>
      <c r="J37" s="1"/>
      <c r="K37" s="1"/>
      <c r="L37" s="45"/>
      <c r="M37" s="14">
        <v>9.5</v>
      </c>
      <c r="N37" s="15">
        <f>L37*1.095</f>
        <v>0</v>
      </c>
    </row>
    <row r="38" spans="1:14" ht="63.75">
      <c r="A38" s="57">
        <v>1259</v>
      </c>
      <c r="B38" s="55">
        <f>B37+1</f>
        <v>22</v>
      </c>
      <c r="C38" s="43" t="s">
        <v>105</v>
      </c>
      <c r="D38" s="30">
        <v>252</v>
      </c>
      <c r="E38" s="62" t="s">
        <v>17</v>
      </c>
      <c r="F38" s="45"/>
      <c r="G38" s="14">
        <v>9.5</v>
      </c>
      <c r="H38" s="15">
        <f>F38*1.095</f>
        <v>0</v>
      </c>
      <c r="I38" s="15">
        <f>H38*D38</f>
        <v>0</v>
      </c>
      <c r="J38" s="1"/>
      <c r="K38" s="1"/>
      <c r="L38" s="45"/>
      <c r="M38" s="14">
        <v>9.5</v>
      </c>
      <c r="N38" s="15">
        <f>L38*1.095</f>
        <v>0</v>
      </c>
    </row>
    <row r="39" spans="1:14" s="38" customFormat="1" ht="20.25" customHeight="1">
      <c r="A39" s="59"/>
      <c r="B39" s="56"/>
      <c r="C39" s="41" t="s">
        <v>43</v>
      </c>
      <c r="D39" s="40"/>
      <c r="E39" s="40"/>
      <c r="F39" s="42">
        <f>SUM(F14:F25,F27:F28,F30:F34,F36:F38)</f>
        <v>0</v>
      </c>
      <c r="G39" s="42"/>
      <c r="H39" s="42">
        <f>SUM(H14:H25,H27:H28,H30:H34,H36:H38)</f>
        <v>0</v>
      </c>
      <c r="I39" s="42">
        <f>SUM(I14:I25,I27:I28,I30:I34,I36:I38)</f>
        <v>0</v>
      </c>
      <c r="J39" s="42"/>
      <c r="K39" s="42"/>
      <c r="L39" s="42">
        <f>SUM(L14:L25,L27:L28,L30:L34,L36:L38)</f>
        <v>0</v>
      </c>
      <c r="M39" s="42"/>
      <c r="N39" s="42">
        <f>SUM(N14:N25,N27:N28,N30:N34,N36:N38)</f>
        <v>0</v>
      </c>
    </row>
    <row r="40" ht="15">
      <c r="I40" s="46"/>
    </row>
    <row r="41" spans="1:8" s="2" customFormat="1" ht="15">
      <c r="A41" s="47"/>
      <c r="B41" s="73" t="s">
        <v>19</v>
      </c>
      <c r="C41" s="73"/>
      <c r="D41" s="73"/>
      <c r="E41" s="73"/>
      <c r="F41" s="73"/>
      <c r="G41" s="73"/>
      <c r="H41" s="73"/>
    </row>
    <row r="42" spans="1:14" s="2" customFormat="1" ht="15">
      <c r="A42" s="47"/>
      <c r="B42" s="70" t="s">
        <v>20</v>
      </c>
      <c r="C42" s="70"/>
      <c r="D42" s="70"/>
      <c r="E42" s="69" t="s">
        <v>27</v>
      </c>
      <c r="F42" s="69"/>
      <c r="G42" s="69"/>
      <c r="H42" s="69"/>
      <c r="I42" s="69"/>
      <c r="J42" s="69"/>
      <c r="K42" s="69"/>
      <c r="L42" s="69"/>
      <c r="M42" s="69"/>
      <c r="N42" s="69"/>
    </row>
    <row r="43" spans="1:14" s="2" customFormat="1" ht="15">
      <c r="A43" s="47"/>
      <c r="B43" s="70" t="s">
        <v>78</v>
      </c>
      <c r="C43" s="70"/>
      <c r="D43" s="70"/>
      <c r="E43" s="69"/>
      <c r="F43" s="69"/>
      <c r="G43" s="69"/>
      <c r="H43" s="69"/>
      <c r="I43" s="69"/>
      <c r="J43" s="69"/>
      <c r="K43" s="69"/>
      <c r="L43" s="69"/>
      <c r="M43" s="69"/>
      <c r="N43" s="69"/>
    </row>
    <row r="44" spans="1:14" s="2" customFormat="1" ht="15">
      <c r="A44" s="47"/>
      <c r="B44" s="70" t="s">
        <v>79</v>
      </c>
      <c r="C44" s="70"/>
      <c r="D44" s="70"/>
      <c r="E44" s="69"/>
      <c r="F44" s="69"/>
      <c r="G44" s="69"/>
      <c r="H44" s="69"/>
      <c r="I44" s="69"/>
      <c r="J44" s="69"/>
      <c r="K44" s="69"/>
      <c r="L44" s="69"/>
      <c r="M44" s="69"/>
      <c r="N44" s="69"/>
    </row>
    <row r="45" spans="1:14" s="2" customFormat="1" ht="15">
      <c r="A45" s="47"/>
      <c r="B45" s="70" t="s">
        <v>23</v>
      </c>
      <c r="C45" s="70"/>
      <c r="D45" s="70"/>
      <c r="E45" s="69"/>
      <c r="F45" s="69"/>
      <c r="G45" s="69"/>
      <c r="H45" s="69"/>
      <c r="I45" s="69"/>
      <c r="J45" s="69"/>
      <c r="K45" s="69"/>
      <c r="L45" s="69"/>
      <c r="M45" s="69"/>
      <c r="N45" s="69"/>
    </row>
    <row r="46" spans="1:14" s="2" customFormat="1" ht="15">
      <c r="A46" s="47"/>
      <c r="B46" s="70" t="s">
        <v>21</v>
      </c>
      <c r="C46" s="70"/>
      <c r="D46" s="70"/>
      <c r="E46" s="69" t="s">
        <v>28</v>
      </c>
      <c r="F46" s="69"/>
      <c r="G46" s="69"/>
      <c r="H46" s="69"/>
      <c r="I46" s="69"/>
      <c r="J46" s="69"/>
      <c r="K46" s="69"/>
      <c r="L46" s="69"/>
      <c r="M46" s="69"/>
      <c r="N46" s="69"/>
    </row>
    <row r="47" spans="1:14" s="2" customFormat="1" ht="29.25" customHeight="1">
      <c r="A47" s="47"/>
      <c r="B47" s="87" t="s">
        <v>22</v>
      </c>
      <c r="C47" s="87"/>
      <c r="D47" s="87"/>
      <c r="E47" s="69" t="s">
        <v>29</v>
      </c>
      <c r="F47" s="69"/>
      <c r="G47" s="69"/>
      <c r="H47" s="69"/>
      <c r="I47" s="69"/>
      <c r="J47" s="69"/>
      <c r="K47" s="69"/>
      <c r="L47" s="69"/>
      <c r="M47" s="69"/>
      <c r="N47" s="69"/>
    </row>
    <row r="48" spans="1:14" s="2" customFormat="1" ht="15">
      <c r="A48" s="47"/>
      <c r="B48" s="70" t="s">
        <v>24</v>
      </c>
      <c r="C48" s="70"/>
      <c r="D48" s="70"/>
      <c r="E48" s="69" t="s">
        <v>30</v>
      </c>
      <c r="F48" s="69"/>
      <c r="G48" s="69"/>
      <c r="H48" s="69"/>
      <c r="I48" s="69"/>
      <c r="J48" s="69"/>
      <c r="K48" s="69"/>
      <c r="L48" s="69"/>
      <c r="M48" s="69"/>
      <c r="N48" s="69"/>
    </row>
    <row r="49" spans="1:14" s="2" customFormat="1" ht="15">
      <c r="A49" s="47"/>
      <c r="B49" s="70" t="s">
        <v>83</v>
      </c>
      <c r="C49" s="70"/>
      <c r="D49" s="70"/>
      <c r="E49" s="69"/>
      <c r="F49" s="69"/>
      <c r="G49" s="69"/>
      <c r="H49" s="69"/>
      <c r="I49" s="69"/>
      <c r="J49" s="69"/>
      <c r="K49" s="69"/>
      <c r="L49" s="69"/>
      <c r="M49" s="69"/>
      <c r="N49" s="69"/>
    </row>
    <row r="50" spans="1:14" s="2" customFormat="1" ht="30.75" customHeight="1">
      <c r="A50" s="47"/>
      <c r="B50" s="70" t="s">
        <v>25</v>
      </c>
      <c r="C50" s="70"/>
      <c r="D50" s="70"/>
      <c r="E50" s="69" t="s">
        <v>84</v>
      </c>
      <c r="F50" s="69"/>
      <c r="G50" s="69"/>
      <c r="H50" s="69"/>
      <c r="I50" s="69"/>
      <c r="J50" s="69"/>
      <c r="K50" s="69"/>
      <c r="L50" s="69"/>
      <c r="M50" s="69"/>
      <c r="N50" s="69"/>
    </row>
    <row r="51" spans="1:11" s="2" customFormat="1" ht="15">
      <c r="A51" s="47"/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2" spans="1:3" s="2" customFormat="1" ht="15.75" thickBot="1">
      <c r="A52" s="47"/>
      <c r="B52" s="73" t="s">
        <v>31</v>
      </c>
      <c r="C52" s="73"/>
    </row>
    <row r="53" spans="1:14" s="2" customFormat="1" ht="51">
      <c r="A53" s="47"/>
      <c r="B53" s="3" t="s">
        <v>4</v>
      </c>
      <c r="C53" s="4" t="s">
        <v>49</v>
      </c>
      <c r="D53" s="4" t="s">
        <v>5</v>
      </c>
      <c r="E53" s="4" t="s">
        <v>6</v>
      </c>
      <c r="F53" s="5" t="s">
        <v>7</v>
      </c>
      <c r="G53" s="5" t="s">
        <v>80</v>
      </c>
      <c r="H53" s="6" t="s">
        <v>8</v>
      </c>
      <c r="I53" s="6" t="s">
        <v>9</v>
      </c>
      <c r="J53" s="7" t="s">
        <v>10</v>
      </c>
      <c r="K53" s="7" t="s">
        <v>18</v>
      </c>
      <c r="L53" s="7" t="s">
        <v>11</v>
      </c>
      <c r="M53" s="7" t="s">
        <v>80</v>
      </c>
      <c r="N53" s="6" t="s">
        <v>26</v>
      </c>
    </row>
    <row r="54" spans="1:14" s="2" customFormat="1" ht="15">
      <c r="A54" s="47"/>
      <c r="B54" s="8">
        <v>0</v>
      </c>
      <c r="C54" s="9">
        <v>1</v>
      </c>
      <c r="D54" s="9">
        <v>2</v>
      </c>
      <c r="E54" s="9">
        <v>3</v>
      </c>
      <c r="F54" s="10">
        <v>4</v>
      </c>
      <c r="G54" s="10">
        <v>5</v>
      </c>
      <c r="H54" s="11" t="s">
        <v>81</v>
      </c>
      <c r="I54" s="11" t="s">
        <v>12</v>
      </c>
      <c r="J54" s="12">
        <v>8</v>
      </c>
      <c r="K54" s="12">
        <v>9</v>
      </c>
      <c r="L54" s="12">
        <v>10</v>
      </c>
      <c r="M54" s="12">
        <v>11</v>
      </c>
      <c r="N54" s="11" t="s">
        <v>82</v>
      </c>
    </row>
    <row r="55" spans="1:14" s="2" customFormat="1" ht="15">
      <c r="A55" s="47"/>
      <c r="B55" s="92" t="s">
        <v>35</v>
      </c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</row>
    <row r="56" spans="1:14" s="2" customFormat="1" ht="15">
      <c r="A56" s="47"/>
      <c r="B56" s="18" t="s">
        <v>13</v>
      </c>
      <c r="C56" s="19" t="s">
        <v>32</v>
      </c>
      <c r="D56" s="20">
        <v>50</v>
      </c>
      <c r="E56" s="20" t="s">
        <v>17</v>
      </c>
      <c r="F56" s="20">
        <v>1.25</v>
      </c>
      <c r="G56" s="20">
        <v>9.5</v>
      </c>
      <c r="H56" s="21">
        <f>F56*1.095</f>
        <v>1.36875</v>
      </c>
      <c r="I56" s="21">
        <f>(H56*D56)</f>
        <v>68.4375</v>
      </c>
      <c r="J56" s="20" t="s">
        <v>37</v>
      </c>
      <c r="K56" s="20" t="s">
        <v>38</v>
      </c>
      <c r="L56" s="20">
        <v>1.37</v>
      </c>
      <c r="M56" s="20">
        <v>9.5</v>
      </c>
      <c r="N56" s="21">
        <f>L56*1.095</f>
        <v>1.50015</v>
      </c>
    </row>
    <row r="57" spans="1:14" s="2" customFormat="1" ht="15">
      <c r="A57" s="47"/>
      <c r="B57" s="18" t="s">
        <v>14</v>
      </c>
      <c r="C57" s="19" t="s">
        <v>33</v>
      </c>
      <c r="D57" s="20">
        <v>20</v>
      </c>
      <c r="E57" s="20" t="s">
        <v>16</v>
      </c>
      <c r="F57" s="20">
        <v>2.52</v>
      </c>
      <c r="G57" s="20">
        <v>9.5</v>
      </c>
      <c r="H57" s="21">
        <f>F57*1.095</f>
        <v>2.7594</v>
      </c>
      <c r="I57" s="21">
        <f>(H57*D57)</f>
        <v>55.187999999999995</v>
      </c>
      <c r="J57" s="20" t="s">
        <v>39</v>
      </c>
      <c r="K57" s="20" t="s">
        <v>42</v>
      </c>
      <c r="L57" s="20">
        <v>2.52</v>
      </c>
      <c r="M57" s="20">
        <v>9.5</v>
      </c>
      <c r="N57" s="21">
        <f>L57*1.095</f>
        <v>2.7594</v>
      </c>
    </row>
    <row r="58" spans="1:14" s="2" customFormat="1" ht="15">
      <c r="A58" s="47"/>
      <c r="B58" s="18" t="s">
        <v>15</v>
      </c>
      <c r="C58" s="22" t="s">
        <v>34</v>
      </c>
      <c r="D58" s="20">
        <v>45</v>
      </c>
      <c r="E58" s="20" t="s">
        <v>36</v>
      </c>
      <c r="F58" s="20">
        <v>0.45</v>
      </c>
      <c r="G58" s="20">
        <v>9.5</v>
      </c>
      <c r="H58" s="21">
        <f>F58*1.095</f>
        <v>0.49275</v>
      </c>
      <c r="I58" s="21">
        <f>(H58*D58)</f>
        <v>22.173750000000002</v>
      </c>
      <c r="J58" s="20" t="s">
        <v>40</v>
      </c>
      <c r="K58" s="20" t="s">
        <v>41</v>
      </c>
      <c r="L58" s="20">
        <v>0.45</v>
      </c>
      <c r="M58" s="20">
        <v>9.5</v>
      </c>
      <c r="N58" s="21">
        <f>L58*1.095</f>
        <v>0.49275</v>
      </c>
    </row>
    <row r="59" spans="1:14" s="35" customFormat="1" ht="21" customHeight="1">
      <c r="A59" s="49"/>
      <c r="B59" s="31"/>
      <c r="C59" s="32" t="s">
        <v>43</v>
      </c>
      <c r="D59" s="16"/>
      <c r="E59" s="16"/>
      <c r="F59" s="16">
        <f>SUM(F56:F58)</f>
        <v>4.22</v>
      </c>
      <c r="G59" s="16"/>
      <c r="H59" s="33">
        <f>SUM(H56:H58)</f>
        <v>4.6209</v>
      </c>
      <c r="I59" s="33">
        <f>SUM(I56:I58)</f>
        <v>145.79925</v>
      </c>
      <c r="J59" s="16"/>
      <c r="K59" s="16"/>
      <c r="L59" s="16">
        <f>SUM(L56:L58)</f>
        <v>4.34</v>
      </c>
      <c r="M59" s="16"/>
      <c r="N59" s="34">
        <f>SUM(N56:N58)</f>
        <v>4.7523</v>
      </c>
    </row>
    <row r="60" spans="1:14" s="36" customFormat="1" ht="15">
      <c r="A60" s="50"/>
      <c r="B60" s="23"/>
      <c r="C60" s="23"/>
      <c r="D60" s="23"/>
      <c r="E60" s="94"/>
      <c r="F60" s="94"/>
      <c r="G60" s="94"/>
      <c r="H60" s="94"/>
      <c r="I60" s="94"/>
      <c r="J60" s="23"/>
      <c r="K60" s="23"/>
      <c r="L60" s="23"/>
      <c r="M60" s="23"/>
      <c r="N60" s="23"/>
    </row>
    <row r="61" spans="1:3" s="2" customFormat="1" ht="15">
      <c r="A61" s="47"/>
      <c r="B61" s="95" t="s">
        <v>44</v>
      </c>
      <c r="C61" s="95"/>
    </row>
    <row r="62" spans="2:14" ht="15">
      <c r="B62" s="66" t="s">
        <v>45</v>
      </c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8"/>
    </row>
    <row r="63" spans="2:14" ht="15">
      <c r="B63" s="66" t="s">
        <v>46</v>
      </c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8"/>
    </row>
    <row r="64" spans="2:14" ht="15">
      <c r="B64" s="66" t="s">
        <v>47</v>
      </c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8"/>
    </row>
    <row r="65" spans="2:14" ht="15">
      <c r="B65" s="66" t="s">
        <v>48</v>
      </c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8"/>
    </row>
    <row r="66" spans="2:14" ht="15">
      <c r="B66" s="83" t="s">
        <v>51</v>
      </c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5"/>
    </row>
    <row r="67" spans="2:14" ht="15">
      <c r="B67" s="66" t="s">
        <v>52</v>
      </c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8"/>
    </row>
    <row r="69" spans="2:8" ht="15">
      <c r="B69" s="86" t="s">
        <v>53</v>
      </c>
      <c r="C69" s="86"/>
      <c r="D69" s="86"/>
      <c r="E69" s="86"/>
      <c r="F69" s="86"/>
      <c r="G69" s="86"/>
      <c r="H69" s="86"/>
    </row>
    <row r="70" spans="2:14" ht="15">
      <c r="B70" s="83" t="s">
        <v>54</v>
      </c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5"/>
    </row>
    <row r="71" spans="2:14" ht="15">
      <c r="B71" s="83" t="s">
        <v>72</v>
      </c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5"/>
    </row>
    <row r="73" spans="2:4" ht="15">
      <c r="B73" s="88" t="s">
        <v>55</v>
      </c>
      <c r="C73" s="88"/>
      <c r="D73" s="88"/>
    </row>
    <row r="74" spans="2:14" ht="15">
      <c r="B74" s="89" t="s">
        <v>56</v>
      </c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</row>
    <row r="75" spans="2:11" ht="15">
      <c r="B75" s="79"/>
      <c r="C75" s="79"/>
      <c r="D75" s="79"/>
      <c r="E75" s="79"/>
      <c r="F75" s="79"/>
      <c r="G75" s="79"/>
      <c r="H75" s="79"/>
      <c r="I75" s="79"/>
      <c r="J75" s="79"/>
      <c r="K75" s="79"/>
    </row>
    <row r="76" spans="2:11" ht="15">
      <c r="B76" s="80"/>
      <c r="C76" s="80"/>
      <c r="D76" s="80"/>
      <c r="E76" s="80"/>
      <c r="F76" s="80"/>
      <c r="G76" s="80"/>
      <c r="H76" s="80"/>
      <c r="I76" s="80"/>
      <c r="J76" s="80"/>
      <c r="K76" s="80"/>
    </row>
    <row r="78" spans="2:14" ht="15">
      <c r="B78" s="81" t="s">
        <v>102</v>
      </c>
      <c r="C78" s="81"/>
      <c r="D78" s="81"/>
      <c r="E78" s="81"/>
      <c r="F78" s="37"/>
      <c r="G78" s="37"/>
      <c r="H78" s="81" t="s">
        <v>57</v>
      </c>
      <c r="I78" s="81"/>
      <c r="J78" s="81" t="s">
        <v>58</v>
      </c>
      <c r="K78" s="81"/>
      <c r="L78" s="81"/>
      <c r="M78" s="81"/>
      <c r="N78" s="81"/>
    </row>
  </sheetData>
  <sheetProtection password="C9C1" sheet="1"/>
  <mergeCells count="57">
    <mergeCell ref="B73:D73"/>
    <mergeCell ref="B74:N74"/>
    <mergeCell ref="B1:E1"/>
    <mergeCell ref="I1:L1"/>
    <mergeCell ref="B55:N55"/>
    <mergeCell ref="E60:I60"/>
    <mergeCell ref="B61:C61"/>
    <mergeCell ref="B71:N71"/>
    <mergeCell ref="B49:D49"/>
    <mergeCell ref="B50:D50"/>
    <mergeCell ref="B66:N66"/>
    <mergeCell ref="B69:H69"/>
    <mergeCell ref="B70:N70"/>
    <mergeCell ref="B46:D46"/>
    <mergeCell ref="B63:N63"/>
    <mergeCell ref="E49:N49"/>
    <mergeCell ref="E50:N50"/>
    <mergeCell ref="B62:N62"/>
    <mergeCell ref="B47:D47"/>
    <mergeCell ref="B48:D48"/>
    <mergeCell ref="B75:K75"/>
    <mergeCell ref="B76:K76"/>
    <mergeCell ref="B78:E78"/>
    <mergeCell ref="H78:I78"/>
    <mergeCell ref="J78:N78"/>
    <mergeCell ref="I2:L2"/>
    <mergeCell ref="B3:E3"/>
    <mergeCell ref="I3:L3"/>
    <mergeCell ref="B4:E4"/>
    <mergeCell ref="I4:L4"/>
    <mergeCell ref="B2:E2"/>
    <mergeCell ref="B5:E5"/>
    <mergeCell ref="I5:L5"/>
    <mergeCell ref="B6:E6"/>
    <mergeCell ref="B52:C52"/>
    <mergeCell ref="I6:L6"/>
    <mergeCell ref="B13:N13"/>
    <mergeCell ref="B45:D45"/>
    <mergeCell ref="B42:D42"/>
    <mergeCell ref="B41:D41"/>
    <mergeCell ref="B43:D43"/>
    <mergeCell ref="B29:N29"/>
    <mergeCell ref="E42:N42"/>
    <mergeCell ref="E43:N43"/>
    <mergeCell ref="E44:N44"/>
    <mergeCell ref="E41:H41"/>
    <mergeCell ref="B44:D44"/>
    <mergeCell ref="A11:A13"/>
    <mergeCell ref="B26:N26"/>
    <mergeCell ref="B35:N35"/>
    <mergeCell ref="B64:N64"/>
    <mergeCell ref="B65:N65"/>
    <mergeCell ref="B67:N67"/>
    <mergeCell ref="E45:N45"/>
    <mergeCell ref="E46:N46"/>
    <mergeCell ref="E47:N47"/>
    <mergeCell ref="E48:N48"/>
  </mergeCells>
  <printOptions/>
  <pageMargins left="0.2362204724409449" right="0.03937007874015748" top="0.5511811023622047" bottom="0.7480314960629921" header="0.31496062992125984" footer="0.31496062992125984"/>
  <pageSetup horizontalDpi="600" verticalDpi="600" orientation="landscape" paperSize="9" scale="75" r:id="rId1"/>
  <headerFooter>
    <oddHeader>&amp;LG: NAPITKI IN VODA&amp;C1. 5. 2016 - 30. 4. 2017&amp;R&amp;N</oddHeader>
  </headerFooter>
  <rowBreaks count="3" manualBreakCount="3">
    <brk id="27" max="13" man="1"/>
    <brk id="40" max="13" man="1"/>
    <brk id="78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Gustav</cp:lastModifiedBy>
  <cp:lastPrinted>2015-04-17T14:39:20Z</cp:lastPrinted>
  <dcterms:created xsi:type="dcterms:W3CDTF">2012-07-30T18:22:16Z</dcterms:created>
  <dcterms:modified xsi:type="dcterms:W3CDTF">2016-03-29T10:49:35Z</dcterms:modified>
  <cp:category/>
  <cp:version/>
  <cp:contentType/>
  <cp:contentStatus/>
</cp:coreProperties>
</file>